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г. работа отдела\Сайт отдела образования\Билет в будущее\"/>
    </mc:Choice>
  </mc:AlternateContent>
  <bookViews>
    <workbookView xWindow="0" yWindow="0" windowWidth="24000" windowHeight="9885"/>
  </bookViews>
  <sheets>
    <sheet name="Квота 2021" sheetId="2" r:id="rId1"/>
  </sheets>
  <definedNames>
    <definedName name="_xlnm.Print_Area" localSheetId="0">'Квота 2021'!$A$1:$I$43</definedName>
  </definedNames>
  <calcPr calcId="152511"/>
</workbook>
</file>

<file path=xl/calcChain.xml><?xml version="1.0" encoding="utf-8"?>
<calcChain xmlns="http://schemas.openxmlformats.org/spreadsheetml/2006/main">
  <c r="C13" i="2" l="1"/>
  <c r="C38" i="2" s="1"/>
  <c r="D35" i="2" s="1"/>
  <c r="E35" i="2" l="1"/>
  <c r="I35" i="2"/>
  <c r="D21" i="2"/>
  <c r="D19" i="2"/>
  <c r="D13" i="2"/>
  <c r="D24" i="2"/>
  <c r="D10" i="2"/>
  <c r="D34" i="2"/>
  <c r="I34" i="2" s="1"/>
  <c r="D22" i="2"/>
  <c r="I22" i="2" s="1"/>
  <c r="D12" i="2"/>
  <c r="I12" i="2" s="1"/>
  <c r="D9" i="2"/>
  <c r="I9" i="2" s="1"/>
  <c r="D11" i="2"/>
  <c r="I11" i="2" s="1"/>
  <c r="F35" i="2"/>
  <c r="D16" i="2"/>
  <c r="I16" i="2" s="1"/>
  <c r="D36" i="2"/>
  <c r="I36" i="2" s="1"/>
  <c r="D15" i="2"/>
  <c r="I15" i="2" s="1"/>
  <c r="D20" i="2"/>
  <c r="I20" i="2" s="1"/>
  <c r="D29" i="2"/>
  <c r="I29" i="2" s="1"/>
  <c r="D17" i="2"/>
  <c r="I17" i="2" s="1"/>
  <c r="D28" i="2"/>
  <c r="I28" i="2" s="1"/>
  <c r="D32" i="2"/>
  <c r="I32" i="2" s="1"/>
  <c r="D23" i="2"/>
  <c r="I23" i="2" s="1"/>
  <c r="D37" i="2"/>
  <c r="D30" i="2"/>
  <c r="D26" i="2"/>
  <c r="I26" i="2" s="1"/>
  <c r="D33" i="2"/>
  <c r="I33" i="2" s="1"/>
  <c r="D31" i="2"/>
  <c r="I31" i="2" s="1"/>
  <c r="D25" i="2"/>
  <c r="I25" i="2" s="1"/>
  <c r="D14" i="2"/>
  <c r="I14" i="2" s="1"/>
  <c r="D27" i="2"/>
  <c r="I27" i="2" s="1"/>
  <c r="D6" i="2"/>
  <c r="I6" i="2" s="1"/>
  <c r="D18" i="2"/>
  <c r="I18" i="2" s="1"/>
  <c r="D7" i="2"/>
  <c r="I7" i="2" s="1"/>
  <c r="D8" i="2"/>
  <c r="I8" i="2" s="1"/>
  <c r="D5" i="2"/>
  <c r="F5" i="2" l="1"/>
  <c r="I5" i="2"/>
  <c r="F19" i="2"/>
  <c r="I19" i="2"/>
  <c r="F10" i="2"/>
  <c r="I10" i="2"/>
  <c r="E21" i="2"/>
  <c r="I21" i="2"/>
  <c r="G35" i="2"/>
  <c r="H35" i="2"/>
  <c r="E24" i="2"/>
  <c r="I24" i="2"/>
  <c r="E19" i="2"/>
  <c r="F13" i="2"/>
  <c r="I13" i="2"/>
  <c r="F21" i="2"/>
  <c r="E13" i="2"/>
  <c r="E10" i="2"/>
  <c r="F24" i="2"/>
  <c r="E26" i="2"/>
  <c r="F26" i="2"/>
  <c r="E18" i="2"/>
  <c r="F18" i="2"/>
  <c r="E28" i="2"/>
  <c r="F28" i="2"/>
  <c r="E15" i="2"/>
  <c r="F15" i="2"/>
  <c r="F12" i="2"/>
  <c r="E12" i="2"/>
  <c r="E7" i="2"/>
  <c r="F7" i="2"/>
  <c r="E32" i="2"/>
  <c r="F32" i="2"/>
  <c r="E20" i="2"/>
  <c r="F20" i="2"/>
  <c r="E25" i="2"/>
  <c r="F25" i="2"/>
  <c r="E31" i="2"/>
  <c r="F31" i="2"/>
  <c r="E37" i="2"/>
  <c r="F37" i="2"/>
  <c r="E17" i="2"/>
  <c r="F17" i="2"/>
  <c r="E36" i="2"/>
  <c r="F36" i="2"/>
  <c r="E22" i="2"/>
  <c r="F22" i="2"/>
  <c r="E14" i="2"/>
  <c r="F14" i="2"/>
  <c r="E9" i="2"/>
  <c r="F9" i="2"/>
  <c r="E30" i="2"/>
  <c r="F30" i="2"/>
  <c r="E5" i="2"/>
  <c r="D38" i="2"/>
  <c r="E6" i="2"/>
  <c r="F6" i="2"/>
  <c r="E8" i="2"/>
  <c r="F8" i="2"/>
  <c r="E27" i="2"/>
  <c r="F27" i="2"/>
  <c r="E33" i="2"/>
  <c r="F33" i="2"/>
  <c r="E23" i="2"/>
  <c r="F23" i="2"/>
  <c r="E29" i="2"/>
  <c r="F29" i="2"/>
  <c r="E16" i="2"/>
  <c r="F16" i="2"/>
  <c r="E11" i="2"/>
  <c r="F11" i="2"/>
  <c r="E34" i="2"/>
  <c r="F34" i="2"/>
  <c r="H12" i="2" l="1"/>
  <c r="G12" i="2"/>
  <c r="H21" i="2"/>
  <c r="G21" i="2"/>
  <c r="G11" i="2"/>
  <c r="H11" i="2"/>
  <c r="H29" i="2"/>
  <c r="G29" i="2"/>
  <c r="H33" i="2"/>
  <c r="G33" i="2"/>
  <c r="H8" i="2"/>
  <c r="G8" i="2"/>
  <c r="H9" i="2"/>
  <c r="G9" i="2"/>
  <c r="G22" i="2"/>
  <c r="H22" i="2"/>
  <c r="H17" i="2"/>
  <c r="G17" i="2"/>
  <c r="G31" i="2"/>
  <c r="H31" i="2"/>
  <c r="H20" i="2"/>
  <c r="G20" i="2"/>
  <c r="G7" i="2"/>
  <c r="H7" i="2"/>
  <c r="G15" i="2"/>
  <c r="H15" i="2"/>
  <c r="G18" i="2"/>
  <c r="H18" i="2"/>
  <c r="H24" i="2"/>
  <c r="G24" i="2"/>
  <c r="G19" i="2"/>
  <c r="H19" i="2"/>
  <c r="H13" i="2"/>
  <c r="G13" i="2"/>
  <c r="G34" i="2"/>
  <c r="H34" i="2"/>
  <c r="H16" i="2"/>
  <c r="G16" i="2"/>
  <c r="G23" i="2"/>
  <c r="H23" i="2"/>
  <c r="G27" i="2"/>
  <c r="H27" i="2"/>
  <c r="G6" i="2"/>
  <c r="H6" i="2"/>
  <c r="G30" i="2"/>
  <c r="H30" i="2"/>
  <c r="G14" i="2"/>
  <c r="H14" i="2"/>
  <c r="H36" i="2"/>
  <c r="G36" i="2"/>
  <c r="H37" i="2"/>
  <c r="G37" i="2"/>
  <c r="H25" i="2"/>
  <c r="G25" i="2"/>
  <c r="H32" i="2"/>
  <c r="G32" i="2"/>
  <c r="H28" i="2"/>
  <c r="G28" i="2"/>
  <c r="G26" i="2"/>
  <c r="H26" i="2"/>
  <c r="G10" i="2"/>
  <c r="H10" i="2"/>
  <c r="G5" i="2"/>
  <c r="H5" i="2"/>
</calcChain>
</file>

<file path=xl/sharedStrings.xml><?xml version="1.0" encoding="utf-8"?>
<sst xmlns="http://schemas.openxmlformats.org/spreadsheetml/2006/main" count="79" uniqueCount="79">
  <si>
    <t>№ п/п</t>
  </si>
  <si>
    <t>Наименование муниципального района/городского округа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</si>
  <si>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</si>
  <si>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Александpовский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</si>
  <si>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</si>
  <si>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Андpоповский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</si>
  <si>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</si>
  <si>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Апанасенковский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</si>
  <si>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</si>
  <si>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Аpзгиpский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</si>
  <si>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</si>
  <si>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Благодаpненский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</si>
  <si>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</si>
  <si>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Буденновский p-н</t>
  </si>
  <si>
    <r>
      <t>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</si>
  <si>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Гpачевский</t>
  </si>
  <si>
    <r>
      <t>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</si>
  <si>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Изобильненский</t>
  </si>
  <si>
    <r>
      <t>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 </t>
    </r>
  </si>
  <si>
    <t>Ипатовский</t>
  </si>
  <si>
    <t>10. </t>
  </si>
  <si>
    <t>Киpовский</t>
  </si>
  <si>
    <t>11. </t>
  </si>
  <si>
    <t>Кочубеевский</t>
  </si>
  <si>
    <t>12. </t>
  </si>
  <si>
    <t>Кpасногваpдейский</t>
  </si>
  <si>
    <t>13. </t>
  </si>
  <si>
    <t>Куpский</t>
  </si>
  <si>
    <t>14. </t>
  </si>
  <si>
    <t>Левокумский</t>
  </si>
  <si>
    <t>15. </t>
  </si>
  <si>
    <t>Минеpаловодский</t>
  </si>
  <si>
    <t>16. </t>
  </si>
  <si>
    <t>Hефтекумский</t>
  </si>
  <si>
    <t>17. </t>
  </si>
  <si>
    <t>Hовоалександpовский</t>
  </si>
  <si>
    <t>18. </t>
  </si>
  <si>
    <t>Hовоселицкий</t>
  </si>
  <si>
    <t>19. </t>
  </si>
  <si>
    <t>Петpовский</t>
  </si>
  <si>
    <t>20. </t>
  </si>
  <si>
    <t>Пpедгоpный</t>
  </si>
  <si>
    <t>21. </t>
  </si>
  <si>
    <t>Советский</t>
  </si>
  <si>
    <t>22. </t>
  </si>
  <si>
    <t>Степновский</t>
  </si>
  <si>
    <t>23. </t>
  </si>
  <si>
    <t>Тpуновский</t>
  </si>
  <si>
    <t>24. </t>
  </si>
  <si>
    <t>Туpкменский</t>
  </si>
  <si>
    <t>25. </t>
  </si>
  <si>
    <t>Шпаковский</t>
  </si>
  <si>
    <t>26. </t>
  </si>
  <si>
    <t>г.Геоpгиевск</t>
  </si>
  <si>
    <t>27. </t>
  </si>
  <si>
    <t>г.Ессентуки</t>
  </si>
  <si>
    <t>28. </t>
  </si>
  <si>
    <t>г.Железноводск</t>
  </si>
  <si>
    <t>29. </t>
  </si>
  <si>
    <t>г.Кисловодск</t>
  </si>
  <si>
    <t>30. </t>
  </si>
  <si>
    <t>г.Леpмонтов</t>
  </si>
  <si>
    <t>31. </t>
  </si>
  <si>
    <t>г.Hевинномысск</t>
  </si>
  <si>
    <t>32. </t>
  </si>
  <si>
    <t>г.Пятигоpск</t>
  </si>
  <si>
    <t>33. </t>
  </si>
  <si>
    <t>г.Ставpополь</t>
  </si>
  <si>
    <t>ВСЕГО</t>
  </si>
  <si>
    <t>Доля, %</t>
  </si>
  <si>
    <t xml:space="preserve">Квота 
для участия школьников 6-11 классов общеобразовательных
организаций Ставропольского края в проекте
«Билет в будущее» на 2021 год
</t>
  </si>
  <si>
    <t>Всего школьники 6-11 классов в регионе, чел.</t>
  </si>
  <si>
    <t>Проф. пробы квота "Билет в будущее" 2021 г., чел. </t>
  </si>
  <si>
    <t>Регистрация на платформе  школьников, онлайн диагностика (тестирование) квота "Билет в будущее" 2021г., чел. </t>
  </si>
  <si>
    <t>Обучение на курсах  навигаторов из школ  квота, чел.</t>
  </si>
  <si>
    <t>в том числе</t>
  </si>
  <si>
    <t>посещение ист.парка 80% (Ставрополь или Пятигорск), чел.</t>
  </si>
  <si>
    <t>проф.пробы 20% (выездные площадки на базе техникумов и колледжей и в школах) , чел.</t>
  </si>
  <si>
    <r>
      <rPr>
        <sz val="12"/>
        <color theme="1"/>
        <rFont val="Calibri"/>
        <family val="2"/>
        <charset val="204"/>
        <scheme val="minor"/>
      </rPr>
      <t>Приложение 3 к письму министерства образования СК</t>
    </r>
    <r>
      <rPr>
        <sz val="11"/>
        <color theme="1"/>
        <rFont val="Calibri"/>
        <family val="2"/>
        <charset val="204"/>
        <scheme val="minor"/>
      </rPr>
      <t xml:space="preserve">
от  «__» ________   2021 г.  № 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</si>
</sst>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top" indent="2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/>
    <xf numFmtId="1" fontId="1" fillId="0" borderId="1" xfId="0" applyNumberFormat="1" applyFont="1" applyBorder="1" applyAlignment="1">
      <alignment vertical="center"/>
    </xf>
    <xf numFmtId="1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H40" sqref="H40"/>
    </sheetView>
  </sheetViews>
  <sheetFormatPr defaultRowHeight="15" x14ac:dyDescent="0.25"/>
  <cols>
    <col min="1" max="1" width="9.42578125" customWidth="1"/>
    <col min="2" max="2" width="25.7109375" customWidth="1"/>
    <col min="3" max="3" width="13.42578125" customWidth="1"/>
    <col min="4" max="4" width="8" customWidth="1"/>
    <col min="5" max="5" width="24.42578125" customWidth="1"/>
    <col min="6" max="6" width="13" customWidth="1"/>
    <col min="7" max="7" width="16.140625" customWidth="1"/>
    <col min="8" max="8" width="17.7109375" customWidth="1"/>
    <col min="9" max="9" width="14.42578125" customWidth="1"/>
    <col min="11" max="11" width="14.7109375" customWidth="1"/>
  </cols>
  <sheetData>
    <row r="1" spans="1:12" ht="51.75" customHeight="1" x14ac:dyDescent="0.25">
      <c r="G1" s="20" t="s">
        <v>78</v>
      </c>
      <c r="H1" s="20"/>
      <c r="I1" s="19"/>
      <c r="J1" s="19"/>
      <c r="K1" s="19"/>
      <c r="L1" s="19"/>
    </row>
    <row r="2" spans="1:12" ht="79.900000000000006" customHeight="1" x14ac:dyDescent="0.25">
      <c r="A2" s="23" t="s">
        <v>70</v>
      </c>
      <c r="B2" s="24"/>
      <c r="C2" s="24"/>
      <c r="D2" s="24"/>
      <c r="E2" s="24"/>
      <c r="F2" s="24"/>
      <c r="G2" s="4"/>
      <c r="H2" s="4"/>
    </row>
    <row r="3" spans="1:12" x14ac:dyDescent="0.25">
      <c r="A3" s="25" t="s">
        <v>0</v>
      </c>
      <c r="B3" s="25" t="s">
        <v>1</v>
      </c>
      <c r="C3" s="25" t="s">
        <v>71</v>
      </c>
      <c r="D3" s="25" t="s">
        <v>69</v>
      </c>
      <c r="E3" s="26" t="s">
        <v>73</v>
      </c>
      <c r="F3" s="26" t="s">
        <v>72</v>
      </c>
      <c r="G3" s="21" t="s">
        <v>75</v>
      </c>
      <c r="H3" s="21"/>
      <c r="I3" s="22" t="s">
        <v>74</v>
      </c>
    </row>
    <row r="4" spans="1:12" ht="142.15" customHeight="1" x14ac:dyDescent="0.25">
      <c r="A4" s="25"/>
      <c r="B4" s="25"/>
      <c r="C4" s="25"/>
      <c r="D4" s="25"/>
      <c r="E4" s="26"/>
      <c r="F4" s="26"/>
      <c r="G4" s="15" t="s">
        <v>76</v>
      </c>
      <c r="H4" s="15" t="s">
        <v>77</v>
      </c>
      <c r="I4" s="22"/>
      <c r="K4" s="11"/>
    </row>
    <row r="5" spans="1:12" ht="18.75" x14ac:dyDescent="0.25">
      <c r="A5" s="16" t="s">
        <v>2</v>
      </c>
      <c r="B5" s="17" t="s">
        <v>3</v>
      </c>
      <c r="C5" s="17">
        <v>2160</v>
      </c>
      <c r="D5" s="13">
        <f>C5/C38*100</f>
        <v>1.626004019843271</v>
      </c>
      <c r="E5" s="13">
        <f>E38/100*D5</f>
        <v>153.03949834764867</v>
      </c>
      <c r="F5" s="13">
        <f>F38/100*D5</f>
        <v>44.422429822118168</v>
      </c>
      <c r="G5" s="13">
        <f>F5*0.8</f>
        <v>35.537943857694536</v>
      </c>
      <c r="H5" s="13">
        <f>F5*0.2</f>
        <v>8.884485964423634</v>
      </c>
      <c r="I5" s="13">
        <f>I38/100*D5</f>
        <v>1.512183738454242</v>
      </c>
      <c r="K5" s="5"/>
    </row>
    <row r="6" spans="1:12" ht="18.75" x14ac:dyDescent="0.25">
      <c r="A6" s="16" t="s">
        <v>4</v>
      </c>
      <c r="B6" s="17" t="s">
        <v>5</v>
      </c>
      <c r="C6" s="17">
        <v>1641</v>
      </c>
      <c r="D6" s="13">
        <f>C6/C38*100</f>
        <v>1.2353113872975963</v>
      </c>
      <c r="E6" s="13">
        <f>E38/100*D6</f>
        <v>116.26750777244976</v>
      </c>
      <c r="F6" s="13">
        <f>F38/100*D6</f>
        <v>33.748707100970329</v>
      </c>
      <c r="G6" s="13">
        <f t="shared" ref="G6:G37" si="0">F6*0.8</f>
        <v>26.998965680776266</v>
      </c>
      <c r="H6" s="13">
        <f t="shared" ref="H6:H37" si="1">F6*0.2</f>
        <v>6.7497414201940664</v>
      </c>
      <c r="I6" s="13">
        <f>I38/100*D6</f>
        <v>1.1488395901867645</v>
      </c>
      <c r="K6" s="5"/>
    </row>
    <row r="7" spans="1:12" ht="18.75" x14ac:dyDescent="0.25">
      <c r="A7" s="16" t="s">
        <v>6</v>
      </c>
      <c r="B7" s="17" t="s">
        <v>7</v>
      </c>
      <c r="C7" s="17">
        <v>1350</v>
      </c>
      <c r="D7" s="13">
        <f>C7/C38*100</f>
        <v>1.0162525124020445</v>
      </c>
      <c r="E7" s="13">
        <f>E38/100*D7</f>
        <v>95.649686467280432</v>
      </c>
      <c r="F7" s="13">
        <f>F38/100*D7</f>
        <v>27.764018638823856</v>
      </c>
      <c r="G7" s="13">
        <f t="shared" si="0"/>
        <v>22.211214911059088</v>
      </c>
      <c r="H7" s="13">
        <f t="shared" si="1"/>
        <v>5.5528037277647719</v>
      </c>
      <c r="I7" s="13">
        <f>I38/100*D7</f>
        <v>0.94511483653390149</v>
      </c>
      <c r="K7" s="5"/>
    </row>
    <row r="8" spans="1:12" ht="18.75" x14ac:dyDescent="0.25">
      <c r="A8" s="16" t="s">
        <v>8</v>
      </c>
      <c r="B8" s="17" t="s">
        <v>9</v>
      </c>
      <c r="C8" s="17">
        <v>1327</v>
      </c>
      <c r="D8" s="13">
        <f>C8/C38*100</f>
        <v>0.998938580709269</v>
      </c>
      <c r="E8" s="13">
        <f>E38/100*D8</f>
        <v>94.0200992163564</v>
      </c>
      <c r="F8" s="13">
        <f>F38/100*D8</f>
        <v>27.291002024977228</v>
      </c>
      <c r="G8" s="13">
        <f t="shared" si="0"/>
        <v>21.832801619981783</v>
      </c>
      <c r="H8" s="13">
        <f t="shared" si="1"/>
        <v>5.4582004049954458</v>
      </c>
      <c r="I8" s="13">
        <f>I38/100*D8</f>
        <v>0.92901288005962024</v>
      </c>
      <c r="K8" s="5"/>
    </row>
    <row r="9" spans="1:12" ht="18.75" x14ac:dyDescent="0.25">
      <c r="A9" s="16" t="s">
        <v>10</v>
      </c>
      <c r="B9" s="18" t="s">
        <v>11</v>
      </c>
      <c r="C9" s="17">
        <v>2817</v>
      </c>
      <c r="D9" s="13">
        <f>C9/C38*100</f>
        <v>2.1205802425455995</v>
      </c>
      <c r="E9" s="13">
        <f>E38/100*D9</f>
        <v>199.58901242839184</v>
      </c>
      <c r="F9" s="13">
        <f>F38/100*D9</f>
        <v>57.934252226345777</v>
      </c>
      <c r="G9" s="13">
        <f t="shared" si="0"/>
        <v>46.347401781076627</v>
      </c>
      <c r="H9" s="13">
        <f t="shared" si="1"/>
        <v>11.586850445269157</v>
      </c>
      <c r="I9" s="13">
        <f>I38/100*D9</f>
        <v>1.9721396255674077</v>
      </c>
      <c r="K9" s="5"/>
    </row>
    <row r="10" spans="1:12" ht="18.75" x14ac:dyDescent="0.25">
      <c r="A10" s="16" t="s">
        <v>12</v>
      </c>
      <c r="B10" s="18" t="s">
        <v>13</v>
      </c>
      <c r="C10" s="17">
        <v>5979</v>
      </c>
      <c r="D10" s="13">
        <f>C10/C38*100</f>
        <v>4.500869460482833</v>
      </c>
      <c r="E10" s="13">
        <f>E38/100*D10</f>
        <v>423.62183362064428</v>
      </c>
      <c r="F10" s="13">
        <f>F38/100*D10</f>
        <v>122.96375366039099</v>
      </c>
      <c r="G10" s="13">
        <f t="shared" si="0"/>
        <v>98.371002928312805</v>
      </c>
      <c r="H10" s="13">
        <f t="shared" si="1"/>
        <v>24.592750732078201</v>
      </c>
      <c r="I10" s="13">
        <f>I38/100*D10</f>
        <v>4.185808598249035</v>
      </c>
      <c r="K10" s="5"/>
    </row>
    <row r="11" spans="1:12" ht="18.75" x14ac:dyDescent="0.25">
      <c r="A11" s="16" t="s">
        <v>14</v>
      </c>
      <c r="B11" s="17" t="s">
        <v>15</v>
      </c>
      <c r="C11" s="17">
        <v>1860</v>
      </c>
      <c r="D11" s="13">
        <f>C11/C38*100</f>
        <v>1.4001701281983725</v>
      </c>
      <c r="E11" s="13">
        <f>E38/100*D11</f>
        <v>131.78401246603082</v>
      </c>
      <c r="F11" s="13">
        <f>F38/100*D11</f>
        <v>38.252647902379536</v>
      </c>
      <c r="G11" s="13">
        <f t="shared" si="0"/>
        <v>30.602118321903632</v>
      </c>
      <c r="H11" s="13">
        <f t="shared" si="1"/>
        <v>7.6505295804759079</v>
      </c>
      <c r="I11" s="13">
        <f>I38/100*D11</f>
        <v>1.3021582192244865</v>
      </c>
      <c r="K11" s="5"/>
    </row>
    <row r="12" spans="1:12" ht="18.75" x14ac:dyDescent="0.25">
      <c r="A12" s="16" t="s">
        <v>16</v>
      </c>
      <c r="B12" s="18" t="s">
        <v>17</v>
      </c>
      <c r="C12" s="17">
        <v>5480</v>
      </c>
      <c r="D12" s="13">
        <f>C12/C38*100</f>
        <v>4.1252324207134841</v>
      </c>
      <c r="E12" s="13">
        <f>E38/100*D12</f>
        <v>388.26687543755315</v>
      </c>
      <c r="F12" s="13">
        <f>F38/100*D12</f>
        <v>112.70134973389239</v>
      </c>
      <c r="G12" s="13">
        <f t="shared" si="0"/>
        <v>90.16107978711392</v>
      </c>
      <c r="H12" s="13">
        <f t="shared" si="1"/>
        <v>22.54026994677848</v>
      </c>
      <c r="I12" s="13">
        <f>I38/100*D12</f>
        <v>3.8364661512635405</v>
      </c>
      <c r="K12" s="5"/>
    </row>
    <row r="13" spans="1:12" ht="18.75" x14ac:dyDescent="0.25">
      <c r="A13" s="16" t="s">
        <v>18</v>
      </c>
      <c r="B13" s="18" t="s">
        <v>19</v>
      </c>
      <c r="C13" s="17">
        <f>590+618+583+522+194+178</f>
        <v>2685</v>
      </c>
      <c r="D13" s="13">
        <f>C13/C38*100</f>
        <v>2.021213330221844</v>
      </c>
      <c r="E13" s="13">
        <f>E38/100*D13</f>
        <v>190.23659864047997</v>
      </c>
      <c r="F13" s="13">
        <f>F38/100*D13</f>
        <v>55.219548181660777</v>
      </c>
      <c r="G13" s="13">
        <f t="shared" si="0"/>
        <v>44.175638545328624</v>
      </c>
      <c r="H13" s="13">
        <f t="shared" si="1"/>
        <v>11.043909636332156</v>
      </c>
      <c r="I13" s="13">
        <f>I38/100*D13</f>
        <v>1.879728397106315</v>
      </c>
      <c r="K13" s="5"/>
    </row>
    <row r="14" spans="1:12" ht="18.75" x14ac:dyDescent="0.25">
      <c r="A14" s="16" t="s">
        <v>20</v>
      </c>
      <c r="B14" s="17" t="s">
        <v>21</v>
      </c>
      <c r="C14" s="17">
        <v>3630</v>
      </c>
      <c r="D14" s="13">
        <f>C14/C38*100</f>
        <v>2.7325900889032755</v>
      </c>
      <c r="E14" s="13">
        <f>E38/100*D14</f>
        <v>257.19137916757632</v>
      </c>
      <c r="F14" s="13">
        <f>F38/100*D14</f>
        <v>74.654361228837487</v>
      </c>
      <c r="G14" s="13">
        <f t="shared" si="0"/>
        <v>59.723488983069991</v>
      </c>
      <c r="H14" s="13">
        <f t="shared" si="1"/>
        <v>14.930872245767498</v>
      </c>
      <c r="I14" s="13">
        <f>I38/100*D14</f>
        <v>2.5413087826800465</v>
      </c>
      <c r="K14" s="5"/>
    </row>
    <row r="15" spans="1:12" ht="18.75" x14ac:dyDescent="0.25">
      <c r="A15" s="16" t="s">
        <v>22</v>
      </c>
      <c r="B15" s="17" t="s">
        <v>23</v>
      </c>
      <c r="C15" s="17">
        <v>3595</v>
      </c>
      <c r="D15" s="13">
        <f>C15/C38*100</f>
        <v>2.706242801544704</v>
      </c>
      <c r="E15" s="13">
        <f>E38/100*D15</f>
        <v>254.71157248138755</v>
      </c>
      <c r="F15" s="13">
        <f>F38/100*D15</f>
        <v>73.934553338201312</v>
      </c>
      <c r="G15" s="13">
        <f t="shared" si="0"/>
        <v>59.147642670561055</v>
      </c>
      <c r="H15" s="13">
        <f t="shared" si="1"/>
        <v>14.786910667640264</v>
      </c>
      <c r="I15" s="13">
        <f>I38/100*D15</f>
        <v>2.5168058054365749</v>
      </c>
      <c r="K15" s="5"/>
    </row>
    <row r="16" spans="1:12" ht="18.75" x14ac:dyDescent="0.25">
      <c r="A16" s="16" t="s">
        <v>24</v>
      </c>
      <c r="B16" s="17" t="s">
        <v>25</v>
      </c>
      <c r="C16" s="17">
        <v>1800</v>
      </c>
      <c r="D16" s="13">
        <f>C16/C38*100</f>
        <v>1.3550033498693927</v>
      </c>
      <c r="E16" s="13">
        <f>E38/100*D16</f>
        <v>127.53291528970725</v>
      </c>
      <c r="F16" s="13">
        <f>F38/100*D16</f>
        <v>37.018691518431808</v>
      </c>
      <c r="G16" s="13">
        <f t="shared" si="0"/>
        <v>29.614953214745448</v>
      </c>
      <c r="H16" s="13">
        <f t="shared" si="1"/>
        <v>7.403738303686362</v>
      </c>
      <c r="I16" s="13">
        <f>I38/100*D16</f>
        <v>1.2601531153785352</v>
      </c>
      <c r="K16" s="5"/>
    </row>
    <row r="17" spans="1:11" ht="18.75" x14ac:dyDescent="0.25">
      <c r="A17" s="16" t="s">
        <v>26</v>
      </c>
      <c r="B17" s="17" t="s">
        <v>27</v>
      </c>
      <c r="C17" s="17">
        <v>3120</v>
      </c>
      <c r="D17" s="13">
        <f>C17/C38*100</f>
        <v>2.3486724731069475</v>
      </c>
      <c r="E17" s="13">
        <f>E38/100*D17</f>
        <v>221.05705316882592</v>
      </c>
      <c r="F17" s="13">
        <f>F38/100*D17</f>
        <v>64.165731965281807</v>
      </c>
      <c r="G17" s="13">
        <f t="shared" si="0"/>
        <v>51.332585572225447</v>
      </c>
      <c r="H17" s="13">
        <f t="shared" si="1"/>
        <v>12.833146393056362</v>
      </c>
      <c r="I17" s="13">
        <f>I38/100*D17</f>
        <v>2.1842653999894615</v>
      </c>
      <c r="K17" s="5"/>
    </row>
    <row r="18" spans="1:11" ht="18.75" x14ac:dyDescent="0.25">
      <c r="A18" s="16" t="s">
        <v>28</v>
      </c>
      <c r="B18" s="17" t="s">
        <v>29</v>
      </c>
      <c r="C18" s="17">
        <v>2045</v>
      </c>
      <c r="D18" s="13">
        <f>C18/C38*100</f>
        <v>1.5394343613793933</v>
      </c>
      <c r="E18" s="13">
        <f>E38/100*D18</f>
        <v>144.89156209302851</v>
      </c>
      <c r="F18" s="13">
        <f>F38/100*D18</f>
        <v>42.057346752885024</v>
      </c>
      <c r="G18" s="13">
        <f t="shared" si="0"/>
        <v>33.645877402308024</v>
      </c>
      <c r="H18" s="13">
        <f t="shared" si="1"/>
        <v>8.411469350577006</v>
      </c>
      <c r="I18" s="13">
        <f>I38/100*D18</f>
        <v>1.4316739560828358</v>
      </c>
      <c r="K18" s="5"/>
    </row>
    <row r="19" spans="1:11" ht="18.75" x14ac:dyDescent="0.25">
      <c r="A19" s="16" t="s">
        <v>30</v>
      </c>
      <c r="B19" s="18" t="s">
        <v>31</v>
      </c>
      <c r="C19" s="17">
        <v>6971</v>
      </c>
      <c r="D19" s="13">
        <f>C19/C38*100</f>
        <v>5.2476268621886311</v>
      </c>
      <c r="E19" s="13">
        <f>E38/100*D19</f>
        <v>493.90664026919399</v>
      </c>
      <c r="F19" s="13">
        <f>F38/100*D19</f>
        <v>143.36516587499341</v>
      </c>
      <c r="G19" s="13">
        <f t="shared" si="0"/>
        <v>114.69213269999473</v>
      </c>
      <c r="H19" s="13">
        <f t="shared" si="1"/>
        <v>28.673033174998682</v>
      </c>
      <c r="I19" s="13">
        <f>I38/100*D19</f>
        <v>4.880292981835427</v>
      </c>
      <c r="K19" s="5"/>
    </row>
    <row r="20" spans="1:11" ht="18.75" x14ac:dyDescent="0.25">
      <c r="A20" s="16" t="s">
        <v>32</v>
      </c>
      <c r="B20" s="17" t="s">
        <v>33</v>
      </c>
      <c r="C20" s="17">
        <v>3491</v>
      </c>
      <c r="D20" s="13">
        <f>C20/C38*100</f>
        <v>2.6279537191078055</v>
      </c>
      <c r="E20" s="13">
        <f>E38/100*D20</f>
        <v>247.34300404242666</v>
      </c>
      <c r="F20" s="13">
        <f>F38/100*D20</f>
        <v>71.795695606025248</v>
      </c>
      <c r="G20" s="13">
        <f t="shared" si="0"/>
        <v>57.436556484820201</v>
      </c>
      <c r="H20" s="13">
        <f t="shared" si="1"/>
        <v>14.35913912120505</v>
      </c>
      <c r="I20" s="13">
        <f>I38/100*D20</f>
        <v>2.4439969587702595</v>
      </c>
      <c r="K20" s="5"/>
    </row>
    <row r="21" spans="1:11" ht="18.75" x14ac:dyDescent="0.25">
      <c r="A21" s="16" t="s">
        <v>34</v>
      </c>
      <c r="B21" s="18" t="s">
        <v>35</v>
      </c>
      <c r="C21" s="17">
        <v>3419</v>
      </c>
      <c r="D21" s="13">
        <f>C21/C38*100</f>
        <v>2.5737535851130295</v>
      </c>
      <c r="E21" s="13">
        <f>E38/100*D21</f>
        <v>242.24168743083834</v>
      </c>
      <c r="F21" s="13">
        <f>F38/100*D21</f>
        <v>70.314947945287969</v>
      </c>
      <c r="G21" s="13">
        <f t="shared" si="0"/>
        <v>56.251958356230375</v>
      </c>
      <c r="H21" s="13">
        <f t="shared" si="1"/>
        <v>14.062989589057594</v>
      </c>
      <c r="I21" s="13">
        <f>I38/100*D21</f>
        <v>2.3935908341551175</v>
      </c>
      <c r="K21" s="5"/>
    </row>
    <row r="22" spans="1:11" ht="18.75" x14ac:dyDescent="0.25">
      <c r="A22" s="16" t="s">
        <v>36</v>
      </c>
      <c r="B22" s="18" t="s">
        <v>37</v>
      </c>
      <c r="C22" s="17">
        <v>1311</v>
      </c>
      <c r="D22" s="13">
        <f>C22/C38*100</f>
        <v>0.98689410648820763</v>
      </c>
      <c r="E22" s="13">
        <f>E38/100*D22</f>
        <v>92.886473302670112</v>
      </c>
      <c r="F22" s="13">
        <f>F38/100*D22</f>
        <v>26.961946989257832</v>
      </c>
      <c r="G22" s="13">
        <f t="shared" si="0"/>
        <v>21.569557591406266</v>
      </c>
      <c r="H22" s="13">
        <f t="shared" si="1"/>
        <v>5.3923893978515665</v>
      </c>
      <c r="I22" s="13">
        <f>I38/100*D22</f>
        <v>0.91781151903403313</v>
      </c>
      <c r="K22" s="5"/>
    </row>
    <row r="23" spans="1:11" ht="18.75" x14ac:dyDescent="0.25">
      <c r="A23" s="16" t="s">
        <v>38</v>
      </c>
      <c r="B23" s="17" t="s">
        <v>39</v>
      </c>
      <c r="C23" s="17">
        <v>3094</v>
      </c>
      <c r="D23" s="13">
        <f>C23/C38*100</f>
        <v>2.3291002024977225</v>
      </c>
      <c r="E23" s="13">
        <f>E38/100*D23</f>
        <v>219.21491105908567</v>
      </c>
      <c r="F23" s="13">
        <f>F38/100*D23</f>
        <v>63.631017532237777</v>
      </c>
      <c r="G23" s="13">
        <f t="shared" si="0"/>
        <v>50.904814025790223</v>
      </c>
      <c r="H23" s="13">
        <f t="shared" si="1"/>
        <v>12.726203506447556</v>
      </c>
      <c r="I23" s="13">
        <f>I38/100*D23</f>
        <v>2.166063188322882</v>
      </c>
      <c r="K23" s="5"/>
    </row>
    <row r="24" spans="1:11" ht="18.75" x14ac:dyDescent="0.25">
      <c r="A24" s="16" t="s">
        <v>40</v>
      </c>
      <c r="B24" s="18" t="s">
        <v>41</v>
      </c>
      <c r="C24" s="17">
        <v>5369</v>
      </c>
      <c r="D24" s="13">
        <f>C24/C38*100</f>
        <v>4.041673880804872</v>
      </c>
      <c r="E24" s="13">
        <f>E38/100*D24</f>
        <v>380.40234566135456</v>
      </c>
      <c r="F24" s="13">
        <f>F38/100*D24</f>
        <v>110.4185304235891</v>
      </c>
      <c r="G24" s="13">
        <f t="shared" si="0"/>
        <v>88.334824338871286</v>
      </c>
      <c r="H24" s="13">
        <f t="shared" si="1"/>
        <v>22.083706084717821</v>
      </c>
      <c r="I24" s="13">
        <f>I38/100*D24</f>
        <v>3.758756709148531</v>
      </c>
      <c r="K24" s="5"/>
    </row>
    <row r="25" spans="1:11" ht="18.75" x14ac:dyDescent="0.25">
      <c r="A25" s="16" t="s">
        <v>42</v>
      </c>
      <c r="B25" s="17" t="s">
        <v>43</v>
      </c>
      <c r="C25" s="17">
        <v>3485</v>
      </c>
      <c r="D25" s="13">
        <f>C25/C38*100</f>
        <v>2.6234370412749075</v>
      </c>
      <c r="E25" s="13">
        <f>E38/100*D25</f>
        <v>246.9178943247943</v>
      </c>
      <c r="F25" s="13">
        <f>F38/100*D25</f>
        <v>71.67229996763048</v>
      </c>
      <c r="G25" s="13">
        <f t="shared" si="0"/>
        <v>57.337839974104384</v>
      </c>
      <c r="H25" s="13">
        <f t="shared" si="1"/>
        <v>14.334459993526096</v>
      </c>
      <c r="I25" s="13">
        <f>I38/100*D25</f>
        <v>2.439796448385664</v>
      </c>
      <c r="K25" s="5"/>
    </row>
    <row r="26" spans="1:11" ht="18.75" x14ac:dyDescent="0.25">
      <c r="A26" s="16" t="s">
        <v>44</v>
      </c>
      <c r="B26" s="17" t="s">
        <v>45</v>
      </c>
      <c r="C26" s="17">
        <v>1129</v>
      </c>
      <c r="D26" s="13">
        <f>C26/C38*100</f>
        <v>0.84988821222363575</v>
      </c>
      <c r="E26" s="13">
        <f>E38/100*D26</f>
        <v>79.991478534488607</v>
      </c>
      <c r="F26" s="13">
        <f>F38/100*D26</f>
        <v>23.218945957949728</v>
      </c>
      <c r="G26" s="13">
        <f t="shared" si="0"/>
        <v>18.575156766359783</v>
      </c>
      <c r="H26" s="13">
        <f t="shared" si="1"/>
        <v>4.6437891915899456</v>
      </c>
      <c r="I26" s="13">
        <f>I38/100*D26</f>
        <v>0.79039603736798125</v>
      </c>
      <c r="K26" s="5"/>
    </row>
    <row r="27" spans="1:11" ht="18.75" x14ac:dyDescent="0.25">
      <c r="A27" s="16" t="s">
        <v>46</v>
      </c>
      <c r="B27" s="17" t="s">
        <v>47</v>
      </c>
      <c r="C27" s="17">
        <v>1930</v>
      </c>
      <c r="D27" s="13">
        <f>C27/C38*100</f>
        <v>1.4528647029155155</v>
      </c>
      <c r="E27" s="13">
        <f>E38/100*D27</f>
        <v>136.74362583840832</v>
      </c>
      <c r="F27" s="13">
        <f>F38/100*D27</f>
        <v>39.692263683651881</v>
      </c>
      <c r="G27" s="13">
        <f t="shared" si="0"/>
        <v>31.753810946921504</v>
      </c>
      <c r="H27" s="13">
        <f t="shared" si="1"/>
        <v>7.9384527367303761</v>
      </c>
      <c r="I27" s="13">
        <f>I38/100*D27</f>
        <v>1.3511641737114295</v>
      </c>
      <c r="K27" s="5"/>
    </row>
    <row r="28" spans="1:11" ht="18.75" x14ac:dyDescent="0.25">
      <c r="A28" s="16" t="s">
        <v>48</v>
      </c>
      <c r="B28" s="17" t="s">
        <v>49</v>
      </c>
      <c r="C28" s="17">
        <v>1292</v>
      </c>
      <c r="D28" s="13">
        <f>C28/C38*100</f>
        <v>0.97259129335069749</v>
      </c>
      <c r="E28" s="13">
        <f>E38/100*D28</f>
        <v>91.540292530167648</v>
      </c>
      <c r="F28" s="13">
        <f>F38/100*D28</f>
        <v>26.571194134341056</v>
      </c>
      <c r="G28" s="13">
        <f t="shared" si="0"/>
        <v>21.256955307472847</v>
      </c>
      <c r="H28" s="13">
        <f t="shared" si="1"/>
        <v>5.3142388268682117</v>
      </c>
      <c r="I28" s="13">
        <f>I38/100*D28</f>
        <v>0.90450990281614874</v>
      </c>
      <c r="K28" s="5"/>
    </row>
    <row r="29" spans="1:11" ht="18.75" x14ac:dyDescent="0.25">
      <c r="A29" s="16" t="s">
        <v>50</v>
      </c>
      <c r="B29" s="17" t="s">
        <v>51</v>
      </c>
      <c r="C29" s="17">
        <v>8200</v>
      </c>
      <c r="D29" s="13">
        <f>C29/C38*100</f>
        <v>6.1727930382939</v>
      </c>
      <c r="E29" s="13">
        <f>E38/100*D29</f>
        <v>580.98328076422194</v>
      </c>
      <c r="F29" s="13">
        <f>F38/100*D29</f>
        <v>168.64070580618935</v>
      </c>
      <c r="G29" s="13">
        <f t="shared" si="0"/>
        <v>134.91256464495149</v>
      </c>
      <c r="H29" s="13">
        <f t="shared" si="1"/>
        <v>33.728141161237872</v>
      </c>
      <c r="I29" s="13">
        <f>I38/100*D29</f>
        <v>5.740697525613327</v>
      </c>
      <c r="K29" s="5"/>
    </row>
    <row r="30" spans="1:11" ht="18.75" x14ac:dyDescent="0.25">
      <c r="A30" s="16" t="s">
        <v>52</v>
      </c>
      <c r="B30" s="17" t="s">
        <v>53</v>
      </c>
      <c r="C30" s="17">
        <v>7816</v>
      </c>
      <c r="D30" s="13">
        <f>C30/C38*100</f>
        <v>5.88372565698843</v>
      </c>
      <c r="E30" s="13">
        <f>E38/100*D30</f>
        <v>553.77625883575104</v>
      </c>
      <c r="F30" s="13">
        <f>F38/100*D30</f>
        <v>160.7433849489239</v>
      </c>
      <c r="G30" s="13">
        <f t="shared" si="0"/>
        <v>128.59470795913913</v>
      </c>
      <c r="H30" s="13">
        <f t="shared" si="1"/>
        <v>32.148676989784782</v>
      </c>
      <c r="I30" s="13">
        <v>6</v>
      </c>
      <c r="K30" s="5"/>
    </row>
    <row r="31" spans="1:11" ht="18.75" x14ac:dyDescent="0.25">
      <c r="A31" s="16" t="s">
        <v>54</v>
      </c>
      <c r="B31" s="17" t="s">
        <v>55</v>
      </c>
      <c r="C31" s="17">
        <v>5430</v>
      </c>
      <c r="D31" s="13">
        <f>C31/C38*100</f>
        <v>4.087593438772668</v>
      </c>
      <c r="E31" s="13">
        <f>E38/100*D31</f>
        <v>384.72429445728352</v>
      </c>
      <c r="F31" s="13">
        <f>F38/100*D31</f>
        <v>111.6730527472693</v>
      </c>
      <c r="G31" s="13">
        <f t="shared" si="0"/>
        <v>89.338442197815439</v>
      </c>
      <c r="H31" s="13">
        <f t="shared" si="1"/>
        <v>22.33461054945386</v>
      </c>
      <c r="I31" s="13">
        <f>I38/100*D31</f>
        <v>3.8014618980585815</v>
      </c>
      <c r="K31" s="5"/>
    </row>
    <row r="32" spans="1:11" ht="18.75" x14ac:dyDescent="0.25">
      <c r="A32" s="16" t="s">
        <v>56</v>
      </c>
      <c r="B32" s="17" t="s">
        <v>57</v>
      </c>
      <c r="C32" s="17">
        <v>2378</v>
      </c>
      <c r="D32" s="13">
        <f>C32/C38*100</f>
        <v>1.7901099811052312</v>
      </c>
      <c r="E32" s="13">
        <f>E38/100*D32</f>
        <v>168.48515142162438</v>
      </c>
      <c r="F32" s="13">
        <f>F38/100*D32</f>
        <v>48.905804683794919</v>
      </c>
      <c r="G32" s="13">
        <f t="shared" si="0"/>
        <v>39.12464374703594</v>
      </c>
      <c r="H32" s="13">
        <f t="shared" si="1"/>
        <v>9.7811609367589849</v>
      </c>
      <c r="I32" s="13">
        <f>I38/100*D32</f>
        <v>1.6648022824278652</v>
      </c>
      <c r="K32" s="5"/>
    </row>
    <row r="33" spans="1:11" ht="18.75" x14ac:dyDescent="0.25">
      <c r="A33" s="16" t="s">
        <v>58</v>
      </c>
      <c r="B33" s="17" t="s">
        <v>59</v>
      </c>
      <c r="C33" s="17">
        <v>5972</v>
      </c>
      <c r="D33" s="13">
        <f>C33/C38*100</f>
        <v>4.495600003011119</v>
      </c>
      <c r="E33" s="13">
        <f>E38/100*D33</f>
        <v>423.12587228340652</v>
      </c>
      <c r="F33" s="13">
        <f>F38/100*D33</f>
        <v>122.81979208226377</v>
      </c>
      <c r="G33" s="13">
        <f t="shared" si="0"/>
        <v>98.255833665811025</v>
      </c>
      <c r="H33" s="13">
        <f t="shared" si="1"/>
        <v>24.563958416452756</v>
      </c>
      <c r="I33" s="13">
        <f>I38/100*D33</f>
        <v>4.1809080028003409</v>
      </c>
      <c r="K33" s="5"/>
    </row>
    <row r="34" spans="1:11" ht="18.75" x14ac:dyDescent="0.25">
      <c r="A34" s="16" t="s">
        <v>60</v>
      </c>
      <c r="B34" s="18" t="s">
        <v>61</v>
      </c>
      <c r="C34" s="17">
        <v>1588</v>
      </c>
      <c r="D34" s="13">
        <f>C34/C38*100</f>
        <v>1.1954140664403308</v>
      </c>
      <c r="E34" s="13">
        <f>E38/100*D34</f>
        <v>112.51237193336394</v>
      </c>
      <c r="F34" s="13">
        <f>F38/100*D34</f>
        <v>32.65871229514984</v>
      </c>
      <c r="G34" s="13">
        <f t="shared" si="0"/>
        <v>26.126969836119873</v>
      </c>
      <c r="H34" s="13">
        <f t="shared" si="1"/>
        <v>6.5317424590299682</v>
      </c>
      <c r="I34" s="13">
        <f>I38/100*D34</f>
        <v>1.1117350817895078</v>
      </c>
      <c r="K34" s="5"/>
    </row>
    <row r="35" spans="1:11" ht="18.75" x14ac:dyDescent="0.25">
      <c r="A35" s="16" t="s">
        <v>62</v>
      </c>
      <c r="B35" s="17" t="s">
        <v>63</v>
      </c>
      <c r="C35" s="17">
        <v>5982</v>
      </c>
      <c r="D35" s="13">
        <f>C35/C38*100</f>
        <v>4.503127799399282</v>
      </c>
      <c r="E35" s="13">
        <f>E38/100*D35</f>
        <v>423.83438847946042</v>
      </c>
      <c r="F35" s="13">
        <f>F38/100*D35</f>
        <v>123.02545147958838</v>
      </c>
      <c r="G35" s="13">
        <f t="shared" si="0"/>
        <v>98.420361183670707</v>
      </c>
      <c r="H35" s="13">
        <f t="shared" si="1"/>
        <v>24.605090295917677</v>
      </c>
      <c r="I35" s="13">
        <f>I38/100*D35</f>
        <v>4.1879088534413329</v>
      </c>
      <c r="K35" s="5"/>
    </row>
    <row r="36" spans="1:11" ht="18.75" x14ac:dyDescent="0.25">
      <c r="A36" s="16" t="s">
        <v>64</v>
      </c>
      <c r="B36" s="17" t="s">
        <v>65</v>
      </c>
      <c r="C36" s="17">
        <v>10155</v>
      </c>
      <c r="D36" s="13">
        <f>C36/C38*100</f>
        <v>7.6444772321798231</v>
      </c>
      <c r="E36" s="13">
        <f>E38/100*D36</f>
        <v>719.49819709276494</v>
      </c>
      <c r="F36" s="13">
        <f>F38/100*D36</f>
        <v>208.84711798315277</v>
      </c>
      <c r="G36" s="13">
        <f t="shared" si="0"/>
        <v>167.07769438652224</v>
      </c>
      <c r="H36" s="13">
        <f t="shared" si="1"/>
        <v>41.76942359663056</v>
      </c>
      <c r="I36" s="13">
        <f>I38/100*D36</f>
        <v>7.109363825927236</v>
      </c>
      <c r="K36" s="5"/>
    </row>
    <row r="37" spans="1:11" ht="18.75" x14ac:dyDescent="0.25">
      <c r="A37" s="16" t="s">
        <v>66</v>
      </c>
      <c r="B37" s="17" t="s">
        <v>67</v>
      </c>
      <c r="C37" s="17">
        <v>14340</v>
      </c>
      <c r="D37" s="13">
        <f>C37/C38*100</f>
        <v>10.794860020626162</v>
      </c>
      <c r="E37" s="13">
        <f>E38/100*D37</f>
        <v>1016.0122251413344</v>
      </c>
      <c r="F37" s="13">
        <f>F38/100*D37</f>
        <v>294.91557576350675</v>
      </c>
      <c r="G37" s="13">
        <f t="shared" si="0"/>
        <v>235.93246061080541</v>
      </c>
      <c r="H37" s="13">
        <f t="shared" si="1"/>
        <v>58.983115152701352</v>
      </c>
      <c r="I37" s="13">
        <v>11</v>
      </c>
      <c r="K37" s="5"/>
    </row>
    <row r="38" spans="1:11" ht="18.75" x14ac:dyDescent="0.3">
      <c r="A38" s="1"/>
      <c r="B38" s="2" t="s">
        <v>68</v>
      </c>
      <c r="C38" s="2">
        <f>SUM(C5:C37)</f>
        <v>132841</v>
      </c>
      <c r="D38" s="2">
        <f>SUM(D5:D37)</f>
        <v>100</v>
      </c>
      <c r="E38" s="3">
        <v>9412</v>
      </c>
      <c r="F38" s="3">
        <v>2732</v>
      </c>
      <c r="G38" s="3">
        <v>2186</v>
      </c>
      <c r="H38" s="3">
        <v>546</v>
      </c>
      <c r="I38" s="12">
        <v>93</v>
      </c>
    </row>
    <row r="39" spans="1:11" ht="18.75" x14ac:dyDescent="0.25">
      <c r="B39" s="7"/>
      <c r="I39" s="14"/>
    </row>
    <row r="40" spans="1:11" ht="60.6" customHeight="1" x14ac:dyDescent="0.25">
      <c r="A40" s="6"/>
      <c r="B40" s="8"/>
    </row>
    <row r="41" spans="1:11" x14ac:dyDescent="0.25">
      <c r="B41" s="8"/>
      <c r="C41" s="9"/>
      <c r="D41" s="9"/>
      <c r="E41" s="10"/>
      <c r="F41" s="10"/>
      <c r="G41" s="14"/>
      <c r="H41" s="10"/>
    </row>
  </sheetData>
  <mergeCells count="10">
    <mergeCell ref="G1:H1"/>
    <mergeCell ref="G3:H3"/>
    <mergeCell ref="I3:I4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Квота 2021</vt:lpstr>
      <vt:lpstr>'Квота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2021-09-06T12:11:31Z</cp:lastPrinted>
  <dcterms:created xsi:type="dcterms:W3CDTF">2021-08-10T13:57:35Z</dcterms:created>
  <dcterms:modified xsi:type="dcterms:W3CDTF">2021-09-09T09:26:23Z</dcterms:modified>
</cp:coreProperties>
</file>