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<sst xmlns="http://schemas.openxmlformats.org/spreadsheetml/2006/main" count="177" uniqueCount="65">
  <si>
    <t>Гимназия</t>
  </si>
  <si>
    <t>СОШ№2</t>
  </si>
  <si>
    <t>СОШ№3</t>
  </si>
  <si>
    <t>СОШ№5</t>
  </si>
  <si>
    <t>СОШ№6</t>
  </si>
  <si>
    <t>СОШ№7</t>
  </si>
  <si>
    <t>СОШ№8</t>
  </si>
  <si>
    <t>СОШ№10</t>
  </si>
  <si>
    <t>СОШ№13</t>
  </si>
  <si>
    <t>СОШ№18</t>
  </si>
  <si>
    <t>СОШ№33</t>
  </si>
  <si>
    <t>Итого</t>
  </si>
  <si>
    <t>Спец.шк.</t>
  </si>
  <si>
    <t xml:space="preserve"> </t>
  </si>
  <si>
    <t>% качества</t>
  </si>
  <si>
    <t>% обученности</t>
  </si>
  <si>
    <t>"5 и 4"</t>
  </si>
  <si>
    <t>"5"</t>
  </si>
  <si>
    <t>Не аттестованы</t>
  </si>
  <si>
    <t>Аттестованы</t>
  </si>
  <si>
    <t>№п\п</t>
  </si>
  <si>
    <t>Не успевают по 1 и более предметам</t>
  </si>
  <si>
    <t>Не успевают по 2 и более предметам</t>
  </si>
  <si>
    <t>Прибыло</t>
  </si>
  <si>
    <t>Выбыло</t>
  </si>
  <si>
    <t>Наименование ОУ</t>
  </si>
  <si>
    <t xml:space="preserve"> 1 ступень</t>
  </si>
  <si>
    <t>Не успевают по 1  предмету</t>
  </si>
  <si>
    <t>3 ст</t>
  </si>
  <si>
    <t xml:space="preserve">Прибыло </t>
  </si>
  <si>
    <t xml:space="preserve">  Окончание  </t>
  </si>
  <si>
    <t>Аттестовано</t>
  </si>
  <si>
    <t>Неаттестовано</t>
  </si>
  <si>
    <t>"5" и "4"</t>
  </si>
  <si>
    <t xml:space="preserve">Окончание   </t>
  </si>
  <si>
    <t>СОШ №4</t>
  </si>
  <si>
    <t>КРО</t>
  </si>
  <si>
    <t>уч-ся</t>
  </si>
  <si>
    <t>заочка</t>
  </si>
  <si>
    <r>
      <t>%</t>
    </r>
    <r>
      <rPr>
        <sz val="10"/>
        <color indexed="8"/>
        <rFont val="Times New Roman"/>
        <family val="1"/>
      </rPr>
      <t xml:space="preserve"> обученности</t>
    </r>
  </si>
  <si>
    <t>подтверждения</t>
  </si>
  <si>
    <t>Неаттестованные</t>
  </si>
  <si>
    <t>из них КРО</t>
  </si>
  <si>
    <t>СОШ №9</t>
  </si>
  <si>
    <t>из них кол-во уч-ся КРО</t>
  </si>
  <si>
    <t>1 кл., КРО</t>
  </si>
  <si>
    <t>из них кол-во       уч-ся КРО</t>
  </si>
  <si>
    <t>Конец 3 ч.</t>
  </si>
  <si>
    <t>%      качества</t>
  </si>
  <si>
    <t>с одной "3"</t>
  </si>
  <si>
    <t>3 ч</t>
  </si>
  <si>
    <t xml:space="preserve"> 3 ч</t>
  </si>
  <si>
    <t>3ч</t>
  </si>
  <si>
    <t>2 ступень</t>
  </si>
  <si>
    <t>3 ступень</t>
  </si>
  <si>
    <t>3 четверть</t>
  </si>
  <si>
    <r>
      <rPr>
        <sz val="11"/>
        <color indexed="8"/>
        <rFont val="Times New Roman"/>
        <family val="1"/>
      </rPr>
      <t xml:space="preserve">Приложение   к аналитической справке результатах успеваемости и движения 
учащихся  общеобразовательных учреждений
Кировского  муниципального района
за 3 четверть 2019-2020 учебного года
</t>
    </r>
    <r>
      <rPr>
        <sz val="11"/>
        <color theme="1"/>
        <rFont val="Calibri"/>
        <family val="2"/>
      </rPr>
      <t xml:space="preserve">
</t>
    </r>
  </si>
  <si>
    <r>
      <t xml:space="preserve"> </t>
    </r>
    <r>
      <rPr>
        <sz val="14"/>
        <color indexed="8"/>
        <rFont val="Times New Roman"/>
        <family val="1"/>
      </rPr>
      <t xml:space="preserve">Отчет о результатах движения и успеваемости учащихся ОО Кировского городского округа 3 четверть </t>
    </r>
  </si>
  <si>
    <t>Кол-во уч-ся  на 01.01.20</t>
  </si>
  <si>
    <t>Кол-во уч-ся на 01.01.20</t>
  </si>
  <si>
    <t>Начало   01.01.20г</t>
  </si>
  <si>
    <t>инд. обуч. на 01.09.19</t>
  </si>
  <si>
    <t xml:space="preserve">инд. Обучение </t>
  </si>
  <si>
    <t>Гимназия 1</t>
  </si>
  <si>
    <t>1 ступ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</si>
</sst>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;[Red]0"/>
    <numFmt numFmtId="178" formatCode="#,##0.0_р_."/>
    <numFmt numFmtId="179" formatCode="#,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6" fillId="7" borderId="10" xfId="0" applyNumberFormat="1" applyFont="1" applyFill="1" applyBorder="1" applyAlignment="1">
      <alignment horizontal="center" vertical="top" wrapText="1"/>
    </xf>
    <xf numFmtId="0" fontId="7" fillId="7" borderId="10" xfId="0" applyNumberFormat="1" applyFont="1" applyFill="1" applyBorder="1" applyAlignment="1">
      <alignment horizontal="center" vertical="top" wrapText="1"/>
    </xf>
    <xf numFmtId="0" fontId="8" fillId="7" borderId="10" xfId="0" applyNumberFormat="1" applyFont="1" applyFill="1" applyBorder="1" applyAlignment="1">
      <alignment horizontal="center" vertical="top" wrapText="1"/>
    </xf>
    <xf numFmtId="0" fontId="8" fillId="7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20" xfId="0" applyNumberFormat="1" applyFont="1" applyFill="1" applyBorder="1" applyAlignment="1">
      <alignment horizontal="center" wrapText="1"/>
    </xf>
    <xf numFmtId="0" fontId="10" fillId="0" borderId="21" xfId="0" applyNumberFormat="1" applyFont="1" applyFill="1" applyBorder="1" applyAlignment="1">
      <alignment horizontal="center" wrapText="1"/>
    </xf>
    <xf numFmtId="0" fontId="7" fillId="0" borderId="21" xfId="0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1" fillId="0" borderId="21" xfId="0" applyNumberFormat="1" applyFont="1" applyFill="1" applyBorder="1" applyAlignment="1">
      <alignment horizontal="center" wrapText="1"/>
    </xf>
    <xf numFmtId="0" fontId="12" fillId="0" borderId="23" xfId="0" applyNumberFormat="1" applyFont="1" applyFill="1" applyBorder="1" applyAlignment="1">
      <alignment horizontal="center" wrapText="1"/>
    </xf>
    <xf numFmtId="0" fontId="10" fillId="0" borderId="23" xfId="0" applyNumberFormat="1" applyFont="1" applyFill="1" applyBorder="1" applyAlignment="1">
      <alignment horizontal="center" wrapText="1"/>
    </xf>
    <xf numFmtId="0" fontId="10" fillId="0" borderId="17" xfId="0" applyNumberFormat="1" applyFont="1" applyFill="1" applyBorder="1" applyAlignment="1">
      <alignment wrapText="1"/>
    </xf>
    <xf numFmtId="0" fontId="11" fillId="0" borderId="23" xfId="0" applyNumberFormat="1" applyFont="1" applyFill="1" applyBorder="1" applyAlignment="1">
      <alignment horizontal="center" wrapText="1"/>
    </xf>
    <xf numFmtId="0" fontId="13" fillId="7" borderId="21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10" fillId="7" borderId="10" xfId="0" applyNumberFormat="1" applyFont="1" applyFill="1" applyBorder="1" applyAlignment="1">
      <alignment horizontal="center" wrapText="1"/>
    </xf>
    <xf numFmtId="0" fontId="11" fillId="7" borderId="10" xfId="0" applyNumberFormat="1" applyFont="1" applyFill="1" applyBorder="1" applyAlignment="1">
      <alignment horizontal="center" wrapText="1"/>
    </xf>
    <xf numFmtId="0" fontId="12" fillId="7" borderId="0" xfId="0" applyNumberFormat="1" applyFont="1" applyFill="1" applyBorder="1" applyAlignment="1">
      <alignment horizontal="center" wrapText="1"/>
    </xf>
    <xf numFmtId="0" fontId="12" fillId="7" borderId="21" xfId="0" applyNumberFormat="1" applyFont="1" applyFill="1" applyBorder="1" applyAlignment="1">
      <alignment horizontal="center" wrapText="1"/>
    </xf>
    <xf numFmtId="0" fontId="10" fillId="7" borderId="21" xfId="0" applyNumberFormat="1" applyFont="1" applyFill="1" applyBorder="1" applyAlignment="1">
      <alignment horizontal="center" wrapText="1"/>
    </xf>
    <xf numFmtId="0" fontId="10" fillId="7" borderId="18" xfId="0" applyNumberFormat="1" applyFont="1" applyFill="1" applyBorder="1" applyAlignment="1">
      <alignment wrapText="1"/>
    </xf>
    <xf numFmtId="0" fontId="10" fillId="7" borderId="18" xfId="0" applyNumberFormat="1" applyFont="1" applyFill="1" applyBorder="1" applyAlignment="1">
      <alignment horizontal="center" wrapText="1"/>
    </xf>
    <xf numFmtId="0" fontId="11" fillId="7" borderId="21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7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2" fontId="6" fillId="7" borderId="12" xfId="0" applyNumberFormat="1" applyFont="1" applyFill="1" applyBorder="1" applyAlignment="1">
      <alignment horizontal="center" vertical="top" wrapText="1"/>
    </xf>
    <xf numFmtId="2" fontId="53" fillId="7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top" wrapText="1"/>
    </xf>
    <xf numFmtId="0" fontId="0" fillId="34" borderId="25" xfId="0" applyFill="1" applyBorder="1" applyAlignment="1">
      <alignment/>
    </xf>
    <xf numFmtId="0" fontId="3" fillId="34" borderId="21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54" fillId="34" borderId="25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1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8" fillId="34" borderId="2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/>
    </xf>
    <xf numFmtId="0" fontId="13" fillId="34" borderId="21" xfId="0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vertical="top" wrapText="1"/>
    </xf>
    <xf numFmtId="49" fontId="8" fillId="0" borderId="29" xfId="0" applyNumberFormat="1" applyFont="1" applyFill="1" applyBorder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21" xfId="0" applyNumberFormat="1" applyFont="1" applyFill="1" applyBorder="1" applyAlignment="1">
      <alignment horizontal="center" wrapText="1"/>
    </xf>
    <xf numFmtId="2" fontId="10" fillId="0" borderId="23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horizontal="center" wrapText="1"/>
    </xf>
    <xf numFmtId="0" fontId="10" fillId="0" borderId="17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34" borderId="30" xfId="0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34" borderId="28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54" fillId="35" borderId="25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5" fillId="35" borderId="10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55" fillId="0" borderId="10" xfId="0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4"/>
  <sheetViews>
    <sheetView tabSelected="1" zoomScale="75" zoomScaleNormal="75" zoomScalePageLayoutView="0" workbookViewId="0" topLeftCell="AG4">
      <selection activeCell="I27" sqref="I27"/>
    </sheetView>
  </sheetViews>
  <sheetFormatPr defaultColWidth="9.140625" defaultRowHeight="15"/>
  <cols>
    <col min="1" max="1" width="4.421875" style="0" customWidth="1"/>
    <col min="2" max="3" width="10.421875" style="0" customWidth="1"/>
    <col min="4" max="4" width="9.8515625" style="0" customWidth="1"/>
    <col min="5" max="7" width="10.8515625" style="0" customWidth="1"/>
    <col min="8" max="8" width="9.57421875" style="0" customWidth="1"/>
    <col min="9" max="10" width="10.140625" style="0" customWidth="1"/>
    <col min="11" max="12" width="11.7109375" style="0" customWidth="1"/>
    <col min="13" max="13" width="11.00390625" style="0" customWidth="1"/>
    <col min="14" max="14" width="8.8515625" style="0" customWidth="1"/>
    <col min="17" max="17" width="11.421875" style="0" customWidth="1"/>
    <col min="18" max="18" width="10.8515625" style="0" customWidth="1"/>
    <col min="19" max="19" width="12.421875" style="0" customWidth="1"/>
    <col min="20" max="20" width="10.28125" style="0" customWidth="1"/>
    <col min="21" max="21" width="11.8515625" style="0" customWidth="1"/>
    <col min="37" max="37" width="12.140625" style="0" bestFit="1" customWidth="1"/>
    <col min="41" max="41" width="11.28125" style="0" customWidth="1"/>
    <col min="57" max="57" width="10.421875" style="0" customWidth="1"/>
    <col min="58" max="58" width="10.7109375" style="0" customWidth="1"/>
    <col min="59" max="59" width="13.28125" style="0" bestFit="1" customWidth="1"/>
    <col min="61" max="61" width="9.7109375" style="0" customWidth="1"/>
  </cols>
  <sheetData>
    <row r="1" spans="13:20" ht="34.5" customHeight="1">
      <c r="M1" s="134" t="s">
        <v>56</v>
      </c>
      <c r="N1" s="134"/>
      <c r="O1" s="134"/>
      <c r="P1" s="134"/>
      <c r="Q1" s="134"/>
      <c r="R1" s="134"/>
      <c r="S1" s="134"/>
      <c r="T1" s="134"/>
    </row>
    <row r="2" spans="13:20" ht="24" customHeight="1">
      <c r="M2" s="134"/>
      <c r="N2" s="134"/>
      <c r="O2" s="134"/>
      <c r="P2" s="134"/>
      <c r="Q2" s="134"/>
      <c r="R2" s="134"/>
      <c r="S2" s="134"/>
      <c r="T2" s="134"/>
    </row>
    <row r="3" spans="1:14" ht="3" customHeight="1" hidden="1">
      <c r="A3" s="135" t="s">
        <v>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ht="9" customHeight="1"/>
    <row r="5" spans="1:20" ht="18.75">
      <c r="A5" s="142" t="s">
        <v>57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41" t="s">
        <v>13</v>
      </c>
    </row>
    <row r="6" spans="1:20" ht="6" customHeight="1">
      <c r="A6" s="2"/>
      <c r="B6" s="2"/>
      <c r="C6" s="2"/>
      <c r="D6" s="5" t="s">
        <v>13</v>
      </c>
      <c r="E6" s="3" t="s">
        <v>13</v>
      </c>
      <c r="F6" s="3"/>
      <c r="G6" s="3"/>
      <c r="H6" s="3" t="s">
        <v>13</v>
      </c>
      <c r="I6" s="3" t="s">
        <v>13</v>
      </c>
      <c r="J6" s="3"/>
      <c r="K6" s="3" t="s">
        <v>13</v>
      </c>
      <c r="L6" s="3"/>
      <c r="M6" s="4" t="s">
        <v>13</v>
      </c>
      <c r="N6" s="3" t="s">
        <v>13</v>
      </c>
      <c r="O6" s="1"/>
      <c r="P6" s="1"/>
      <c r="Q6" s="1"/>
      <c r="R6" s="1"/>
      <c r="S6" s="1"/>
      <c r="T6" s="141"/>
    </row>
    <row r="7" spans="1:63" ht="18" customHeight="1">
      <c r="A7" s="84" t="s">
        <v>26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9" t="s">
        <v>53</v>
      </c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89" t="s">
        <v>54</v>
      </c>
      <c r="AN7" s="89"/>
      <c r="AO7" s="89"/>
      <c r="AP7" s="89"/>
      <c r="AQ7" s="89"/>
      <c r="AR7" s="145" t="s">
        <v>55</v>
      </c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</row>
    <row r="8" spans="1:63" ht="60.75" customHeight="1">
      <c r="A8" s="136" t="s">
        <v>20</v>
      </c>
      <c r="B8" s="105" t="s">
        <v>25</v>
      </c>
      <c r="C8" s="139" t="s">
        <v>58</v>
      </c>
      <c r="D8" s="99" t="s">
        <v>44</v>
      </c>
      <c r="E8" s="102" t="s">
        <v>23</v>
      </c>
      <c r="F8" s="95"/>
      <c r="G8" s="103" t="s">
        <v>24</v>
      </c>
      <c r="H8" s="104"/>
      <c r="I8" s="102" t="s">
        <v>47</v>
      </c>
      <c r="J8" s="95"/>
      <c r="K8" s="7" t="s">
        <v>19</v>
      </c>
      <c r="L8" s="120" t="s">
        <v>18</v>
      </c>
      <c r="M8" s="96"/>
      <c r="N8" s="20" t="s">
        <v>17</v>
      </c>
      <c r="O8" s="20" t="s">
        <v>16</v>
      </c>
      <c r="P8" s="20" t="s">
        <v>49</v>
      </c>
      <c r="Q8" s="21" t="s">
        <v>21</v>
      </c>
      <c r="R8" s="21" t="s">
        <v>22</v>
      </c>
      <c r="S8" s="20" t="s">
        <v>39</v>
      </c>
      <c r="T8" s="22" t="s">
        <v>14</v>
      </c>
      <c r="U8" s="105" t="s">
        <v>25</v>
      </c>
      <c r="V8" s="139" t="s">
        <v>58</v>
      </c>
      <c r="W8" s="99" t="s">
        <v>46</v>
      </c>
      <c r="X8" s="102" t="s">
        <v>23</v>
      </c>
      <c r="Y8" s="95"/>
      <c r="Z8" s="103" t="s">
        <v>24</v>
      </c>
      <c r="AA8" s="104"/>
      <c r="AB8" s="102" t="s">
        <v>47</v>
      </c>
      <c r="AC8" s="95"/>
      <c r="AD8" s="7" t="s">
        <v>19</v>
      </c>
      <c r="AE8" s="23" t="s">
        <v>41</v>
      </c>
      <c r="AF8" s="20" t="s">
        <v>17</v>
      </c>
      <c r="AG8" s="20" t="s">
        <v>16</v>
      </c>
      <c r="AH8" s="20" t="s">
        <v>49</v>
      </c>
      <c r="AI8" s="21" t="s">
        <v>21</v>
      </c>
      <c r="AJ8" s="21" t="s">
        <v>22</v>
      </c>
      <c r="AK8" s="20" t="s">
        <v>15</v>
      </c>
      <c r="AL8" s="22" t="s">
        <v>48</v>
      </c>
      <c r="AM8" s="97" t="s">
        <v>25</v>
      </c>
      <c r="AN8" s="143" t="s">
        <v>59</v>
      </c>
      <c r="AO8" s="19" t="s">
        <v>23</v>
      </c>
      <c r="AP8" s="20" t="s">
        <v>24</v>
      </c>
      <c r="AQ8" s="22" t="s">
        <v>34</v>
      </c>
      <c r="AR8" s="144" t="s">
        <v>60</v>
      </c>
      <c r="AS8" s="93"/>
      <c r="AT8" s="94" t="s">
        <v>29</v>
      </c>
      <c r="AU8" s="95"/>
      <c r="AV8" s="94" t="s">
        <v>24</v>
      </c>
      <c r="AW8" s="95"/>
      <c r="AX8" s="92" t="s">
        <v>30</v>
      </c>
      <c r="AY8" s="96"/>
      <c r="AZ8" s="91" t="s">
        <v>31</v>
      </c>
      <c r="BA8" s="91" t="s">
        <v>32</v>
      </c>
      <c r="BB8" s="91" t="s">
        <v>17</v>
      </c>
      <c r="BC8" s="91" t="s">
        <v>33</v>
      </c>
      <c r="BD8" s="91" t="s">
        <v>49</v>
      </c>
      <c r="BE8" s="80" t="s">
        <v>27</v>
      </c>
      <c r="BF8" s="80" t="s">
        <v>22</v>
      </c>
      <c r="BG8" s="80" t="s">
        <v>15</v>
      </c>
      <c r="BH8" s="80" t="s">
        <v>14</v>
      </c>
      <c r="BI8" s="83" t="s">
        <v>62</v>
      </c>
      <c r="BJ8" s="83" t="s">
        <v>61</v>
      </c>
      <c r="BK8" s="24" t="s">
        <v>40</v>
      </c>
    </row>
    <row r="9" spans="1:63" ht="31.5" customHeight="1">
      <c r="A9" s="137"/>
      <c r="B9" s="138"/>
      <c r="C9" s="140"/>
      <c r="D9" s="100"/>
      <c r="E9" s="25" t="s">
        <v>37</v>
      </c>
      <c r="F9" s="25" t="s">
        <v>36</v>
      </c>
      <c r="G9" s="25" t="s">
        <v>37</v>
      </c>
      <c r="H9" s="26" t="s">
        <v>36</v>
      </c>
      <c r="I9" s="22" t="s">
        <v>37</v>
      </c>
      <c r="J9" s="22" t="s">
        <v>42</v>
      </c>
      <c r="K9" s="25" t="s">
        <v>50</v>
      </c>
      <c r="L9" s="25" t="s">
        <v>45</v>
      </c>
      <c r="M9" s="25" t="s">
        <v>50</v>
      </c>
      <c r="N9" s="25" t="s">
        <v>50</v>
      </c>
      <c r="O9" s="25" t="s">
        <v>51</v>
      </c>
      <c r="P9" s="25" t="s">
        <v>52</v>
      </c>
      <c r="Q9" s="25" t="s">
        <v>50</v>
      </c>
      <c r="R9" s="25" t="s">
        <v>50</v>
      </c>
      <c r="S9" s="25" t="s">
        <v>50</v>
      </c>
      <c r="T9" s="25" t="s">
        <v>50</v>
      </c>
      <c r="U9" s="106"/>
      <c r="V9" s="107"/>
      <c r="W9" s="108"/>
      <c r="X9" s="27" t="s">
        <v>37</v>
      </c>
      <c r="Y9" s="27" t="s">
        <v>36</v>
      </c>
      <c r="Z9" s="27" t="s">
        <v>37</v>
      </c>
      <c r="AA9" s="28" t="s">
        <v>36</v>
      </c>
      <c r="AB9" s="29" t="s">
        <v>37</v>
      </c>
      <c r="AC9" s="29" t="s">
        <v>42</v>
      </c>
      <c r="AD9" s="27" t="s">
        <v>50</v>
      </c>
      <c r="AE9" s="27" t="s">
        <v>50</v>
      </c>
      <c r="AF9" s="27" t="s">
        <v>50</v>
      </c>
      <c r="AG9" s="27" t="s">
        <v>50</v>
      </c>
      <c r="AH9" s="27" t="s">
        <v>52</v>
      </c>
      <c r="AI9" s="27" t="s">
        <v>50</v>
      </c>
      <c r="AJ9" s="27" t="s">
        <v>50</v>
      </c>
      <c r="AK9" s="27" t="s">
        <v>50</v>
      </c>
      <c r="AL9" s="27" t="s">
        <v>50</v>
      </c>
      <c r="AM9" s="98"/>
      <c r="AN9" s="100"/>
      <c r="AO9" s="30" t="s">
        <v>28</v>
      </c>
      <c r="AP9" s="30" t="s">
        <v>28</v>
      </c>
      <c r="AQ9" s="31" t="s">
        <v>28</v>
      </c>
      <c r="AR9" s="30" t="s">
        <v>37</v>
      </c>
      <c r="AS9" s="32" t="s">
        <v>42</v>
      </c>
      <c r="AT9" s="30" t="s">
        <v>37</v>
      </c>
      <c r="AU9" s="30" t="s">
        <v>36</v>
      </c>
      <c r="AV9" s="30" t="s">
        <v>37</v>
      </c>
      <c r="AW9" s="30" t="s">
        <v>36</v>
      </c>
      <c r="AX9" s="30" t="s">
        <v>37</v>
      </c>
      <c r="AY9" s="32" t="s">
        <v>42</v>
      </c>
      <c r="AZ9" s="81"/>
      <c r="BA9" s="81"/>
      <c r="BB9" s="81"/>
      <c r="BC9" s="81"/>
      <c r="BD9" s="81"/>
      <c r="BE9" s="81"/>
      <c r="BF9" s="81"/>
      <c r="BG9" s="81"/>
      <c r="BH9" s="81"/>
      <c r="BI9" s="82"/>
      <c r="BJ9" s="81"/>
      <c r="BK9" s="33"/>
    </row>
    <row r="10" spans="1:63" ht="15.75">
      <c r="A10" s="147">
        <v>1</v>
      </c>
      <c r="B10" s="76" t="s">
        <v>0</v>
      </c>
      <c r="C10" s="18">
        <v>324</v>
      </c>
      <c r="D10" s="16"/>
      <c r="E10" s="16">
        <v>6</v>
      </c>
      <c r="F10" s="16"/>
      <c r="G10" s="16">
        <v>1</v>
      </c>
      <c r="H10" s="16"/>
      <c r="I10" s="16">
        <v>329</v>
      </c>
      <c r="J10" s="16"/>
      <c r="K10" s="16">
        <v>246</v>
      </c>
      <c r="L10" s="16">
        <v>82</v>
      </c>
      <c r="M10" s="16">
        <v>1</v>
      </c>
      <c r="N10" s="16">
        <v>31</v>
      </c>
      <c r="O10" s="16">
        <v>102</v>
      </c>
      <c r="P10" s="16">
        <v>10</v>
      </c>
      <c r="Q10" s="16">
        <v>1</v>
      </c>
      <c r="R10" s="16">
        <v>3</v>
      </c>
      <c r="S10" s="66">
        <v>98</v>
      </c>
      <c r="T10" s="69">
        <v>53.8</v>
      </c>
      <c r="U10" s="73" t="s">
        <v>0</v>
      </c>
      <c r="V10" s="63">
        <v>377</v>
      </c>
      <c r="W10" s="63"/>
      <c r="X10" s="63">
        <v>3</v>
      </c>
      <c r="Y10" s="63"/>
      <c r="Z10" s="63">
        <v>7</v>
      </c>
      <c r="AA10" s="63"/>
      <c r="AB10" s="63">
        <v>373</v>
      </c>
      <c r="AC10" s="63"/>
      <c r="AD10" s="64">
        <v>373</v>
      </c>
      <c r="AE10" s="64"/>
      <c r="AF10" s="64">
        <v>11</v>
      </c>
      <c r="AG10" s="64">
        <v>114</v>
      </c>
      <c r="AH10" s="64">
        <v>16</v>
      </c>
      <c r="AI10" s="64">
        <v>4</v>
      </c>
      <c r="AJ10" s="64">
        <v>4</v>
      </c>
      <c r="AK10" s="67">
        <v>97.9</v>
      </c>
      <c r="AL10" s="68">
        <v>33.5</v>
      </c>
      <c r="AM10" s="70" t="s">
        <v>0</v>
      </c>
      <c r="AN10" s="64">
        <v>55</v>
      </c>
      <c r="AO10" s="64"/>
      <c r="AP10" s="64">
        <v>1</v>
      </c>
      <c r="AQ10" s="64">
        <v>54</v>
      </c>
      <c r="AR10" s="64">
        <f>C10+V10+AN10</f>
        <v>756</v>
      </c>
      <c r="AS10" s="64"/>
      <c r="AT10" s="64">
        <f>E10+X10+AO10</f>
        <v>9</v>
      </c>
      <c r="AU10" s="64"/>
      <c r="AV10" s="64">
        <f>G10+Z10+AP10</f>
        <v>9</v>
      </c>
      <c r="AW10" s="64"/>
      <c r="AX10" s="64">
        <f>I10+AB10+AQ10</f>
        <v>756</v>
      </c>
      <c r="AY10" s="64"/>
      <c r="AZ10" s="64">
        <f>K10+AD10</f>
        <v>619</v>
      </c>
      <c r="BA10" s="64"/>
      <c r="BB10" s="64">
        <f>N10+AF10</f>
        <v>42</v>
      </c>
      <c r="BC10" s="64">
        <f>O10+AG10</f>
        <v>216</v>
      </c>
      <c r="BD10" s="64">
        <f>P10+AH10</f>
        <v>26</v>
      </c>
      <c r="BE10" s="64">
        <f>Q10+AI10</f>
        <v>5</v>
      </c>
      <c r="BF10" s="64">
        <f>R10+AJ10</f>
        <v>7</v>
      </c>
      <c r="BG10" s="67">
        <v>97.9</v>
      </c>
      <c r="BH10" s="68">
        <f>(BB10+BC10)/AZ10%</f>
        <v>41.68012924071082</v>
      </c>
      <c r="BI10" s="64">
        <v>7</v>
      </c>
      <c r="BJ10" s="64">
        <v>6</v>
      </c>
      <c r="BK10" s="64">
        <v>1</v>
      </c>
    </row>
    <row r="11" spans="1:63" ht="15.75">
      <c r="A11" s="147">
        <v>2</v>
      </c>
      <c r="B11" s="76" t="s">
        <v>1</v>
      </c>
      <c r="C11" s="18">
        <v>276</v>
      </c>
      <c r="D11" s="17"/>
      <c r="E11" s="16">
        <v>1</v>
      </c>
      <c r="F11" s="16"/>
      <c r="G11" s="16">
        <v>3</v>
      </c>
      <c r="H11" s="16"/>
      <c r="I11" s="16">
        <v>274</v>
      </c>
      <c r="J11" s="16"/>
      <c r="K11" s="16">
        <v>205</v>
      </c>
      <c r="L11" s="16">
        <v>69</v>
      </c>
      <c r="M11" s="16"/>
      <c r="N11" s="16">
        <v>16</v>
      </c>
      <c r="O11" s="16">
        <v>86</v>
      </c>
      <c r="P11" s="16">
        <v>4</v>
      </c>
      <c r="Q11" s="16">
        <v>2</v>
      </c>
      <c r="R11" s="16">
        <v>9</v>
      </c>
      <c r="S11" s="66">
        <v>95.6</v>
      </c>
      <c r="T11" s="69">
        <v>49.7</v>
      </c>
      <c r="U11" s="73" t="s">
        <v>1</v>
      </c>
      <c r="V11" s="63">
        <v>269</v>
      </c>
      <c r="W11" s="63"/>
      <c r="X11" s="63">
        <v>4</v>
      </c>
      <c r="Y11" s="63"/>
      <c r="Z11" s="63"/>
      <c r="AA11" s="63"/>
      <c r="AB11" s="63">
        <v>273</v>
      </c>
      <c r="AC11" s="63"/>
      <c r="AD11" s="64">
        <v>272</v>
      </c>
      <c r="AE11" s="64">
        <v>1</v>
      </c>
      <c r="AF11" s="64">
        <v>13</v>
      </c>
      <c r="AG11" s="64">
        <v>55</v>
      </c>
      <c r="AH11" s="64">
        <v>16</v>
      </c>
      <c r="AI11" s="64"/>
      <c r="AJ11" s="64">
        <v>1</v>
      </c>
      <c r="AK11" s="68">
        <v>99.6</v>
      </c>
      <c r="AL11" s="68">
        <v>24.9</v>
      </c>
      <c r="AM11" s="70" t="s">
        <v>1</v>
      </c>
      <c r="AN11" s="64">
        <v>34</v>
      </c>
      <c r="AO11" s="64"/>
      <c r="AP11" s="64"/>
      <c r="AQ11" s="64">
        <v>34</v>
      </c>
      <c r="AR11" s="64">
        <f aca="true" t="shared" si="0" ref="AR11:AR26">C11+V11+AN11</f>
        <v>579</v>
      </c>
      <c r="AS11" s="64"/>
      <c r="AT11" s="64">
        <f aca="true" t="shared" si="1" ref="AT11:AT26">E11+X11+AO11</f>
        <v>5</v>
      </c>
      <c r="AU11" s="64"/>
      <c r="AV11" s="64">
        <f aca="true" t="shared" si="2" ref="AV11:AV26">G11+Z11+AP11</f>
        <v>3</v>
      </c>
      <c r="AW11" s="64"/>
      <c r="AX11" s="64">
        <f aca="true" t="shared" si="3" ref="AX11:AX26">I11+AB11+AQ11</f>
        <v>581</v>
      </c>
      <c r="AY11" s="64"/>
      <c r="AZ11" s="64">
        <f aca="true" t="shared" si="4" ref="AZ11:AZ26">K11+AD11</f>
        <v>477</v>
      </c>
      <c r="BA11" s="64">
        <v>3</v>
      </c>
      <c r="BB11" s="64">
        <f aca="true" t="shared" si="5" ref="BB11:BB26">N11+AF11</f>
        <v>29</v>
      </c>
      <c r="BC11" s="64">
        <f aca="true" t="shared" si="6" ref="BC11:BC26">O11+AG11</f>
        <v>141</v>
      </c>
      <c r="BD11" s="64">
        <f aca="true" t="shared" si="7" ref="BD11:BD26">P11+AH11</f>
        <v>20</v>
      </c>
      <c r="BE11" s="64">
        <f aca="true" t="shared" si="8" ref="BE11:BE26">Q11+AI11</f>
        <v>2</v>
      </c>
      <c r="BF11" s="64">
        <f aca="true" t="shared" si="9" ref="BF11:BF26">R11+AJ11</f>
        <v>10</v>
      </c>
      <c r="BG11" s="68">
        <v>97.9</v>
      </c>
      <c r="BH11" s="68">
        <v>35.5</v>
      </c>
      <c r="BI11" s="64">
        <v>11</v>
      </c>
      <c r="BJ11" s="64">
        <v>10</v>
      </c>
      <c r="BK11" s="64">
        <v>2</v>
      </c>
    </row>
    <row r="12" spans="1:63" ht="15.75">
      <c r="A12" s="147">
        <v>3</v>
      </c>
      <c r="B12" s="77" t="s">
        <v>2</v>
      </c>
      <c r="C12" s="16">
        <v>534</v>
      </c>
      <c r="D12" s="16">
        <v>53</v>
      </c>
      <c r="E12" s="16">
        <v>12</v>
      </c>
      <c r="F12" s="16">
        <v>2</v>
      </c>
      <c r="G12" s="16">
        <v>9</v>
      </c>
      <c r="H12" s="16">
        <v>4</v>
      </c>
      <c r="I12" s="16">
        <v>537</v>
      </c>
      <c r="J12" s="16">
        <v>51</v>
      </c>
      <c r="K12" s="16">
        <v>362</v>
      </c>
      <c r="L12" s="16"/>
      <c r="M12" s="9"/>
      <c r="N12" s="16">
        <v>26</v>
      </c>
      <c r="O12" s="16">
        <v>104</v>
      </c>
      <c r="P12" s="16">
        <v>19</v>
      </c>
      <c r="Q12" s="16">
        <v>10</v>
      </c>
      <c r="R12" s="16">
        <v>20</v>
      </c>
      <c r="S12" s="66">
        <v>0.917</v>
      </c>
      <c r="T12" s="69">
        <v>0.359</v>
      </c>
      <c r="U12" s="74" t="s">
        <v>2</v>
      </c>
      <c r="V12" s="63">
        <v>433</v>
      </c>
      <c r="W12" s="63"/>
      <c r="X12" s="63">
        <v>5</v>
      </c>
      <c r="Y12" s="63"/>
      <c r="Z12" s="63">
        <v>6</v>
      </c>
      <c r="AA12" s="63"/>
      <c r="AB12" s="63">
        <v>432</v>
      </c>
      <c r="AC12" s="63"/>
      <c r="AD12" s="64">
        <v>432</v>
      </c>
      <c r="AE12" s="64"/>
      <c r="AF12" s="64">
        <v>14</v>
      </c>
      <c r="AG12" s="64">
        <v>88</v>
      </c>
      <c r="AH12" s="64">
        <v>22</v>
      </c>
      <c r="AI12" s="64">
        <v>10</v>
      </c>
      <c r="AJ12" s="64">
        <v>17</v>
      </c>
      <c r="AK12" s="68">
        <v>0.938</v>
      </c>
      <c r="AL12" s="68">
        <v>0.236</v>
      </c>
      <c r="AM12" s="71" t="s">
        <v>2</v>
      </c>
      <c r="AN12" s="64">
        <v>50</v>
      </c>
      <c r="AO12" s="64"/>
      <c r="AP12" s="64"/>
      <c r="AQ12" s="64">
        <v>50</v>
      </c>
      <c r="AR12" s="64">
        <f t="shared" si="0"/>
        <v>1017</v>
      </c>
      <c r="AS12" s="64">
        <v>53</v>
      </c>
      <c r="AT12" s="64">
        <f t="shared" si="1"/>
        <v>17</v>
      </c>
      <c r="AU12" s="64"/>
      <c r="AV12" s="64">
        <f t="shared" si="2"/>
        <v>15</v>
      </c>
      <c r="AW12" s="64"/>
      <c r="AX12" s="64">
        <f t="shared" si="3"/>
        <v>1019</v>
      </c>
      <c r="AY12" s="64">
        <v>53</v>
      </c>
      <c r="AZ12" s="64">
        <f t="shared" si="4"/>
        <v>794</v>
      </c>
      <c r="BA12" s="64">
        <v>2</v>
      </c>
      <c r="BB12" s="64">
        <f t="shared" si="5"/>
        <v>40</v>
      </c>
      <c r="BC12" s="64">
        <f t="shared" si="6"/>
        <v>192</v>
      </c>
      <c r="BD12" s="64">
        <f t="shared" si="7"/>
        <v>41</v>
      </c>
      <c r="BE12" s="64">
        <f t="shared" si="8"/>
        <v>20</v>
      </c>
      <c r="BF12" s="64">
        <f t="shared" si="9"/>
        <v>37</v>
      </c>
      <c r="BG12" s="68">
        <v>95.3</v>
      </c>
      <c r="BH12" s="68">
        <v>29.2</v>
      </c>
      <c r="BI12" s="64">
        <v>16</v>
      </c>
      <c r="BJ12" s="64">
        <v>15</v>
      </c>
      <c r="BK12" s="64">
        <v>3</v>
      </c>
    </row>
    <row r="13" spans="1:63" ht="15.75">
      <c r="A13" s="11"/>
      <c r="B13" s="76" t="s">
        <v>38</v>
      </c>
      <c r="C13" s="12">
        <v>9</v>
      </c>
      <c r="D13" s="12"/>
      <c r="E13" s="12"/>
      <c r="F13" s="12"/>
      <c r="G13" s="12">
        <v>1</v>
      </c>
      <c r="H13" s="12"/>
      <c r="I13" s="12">
        <v>8</v>
      </c>
      <c r="J13" s="12"/>
      <c r="K13" s="12">
        <v>8</v>
      </c>
      <c r="L13" s="12"/>
      <c r="M13" s="13"/>
      <c r="N13" s="12"/>
      <c r="O13" s="12"/>
      <c r="P13" s="12">
        <v>8</v>
      </c>
      <c r="Q13" s="12"/>
      <c r="R13" s="12"/>
      <c r="S13" s="66">
        <v>0</v>
      </c>
      <c r="T13" s="78">
        <v>0</v>
      </c>
      <c r="U13" s="73" t="s">
        <v>38</v>
      </c>
      <c r="V13" s="65">
        <v>40</v>
      </c>
      <c r="W13" s="65"/>
      <c r="X13" s="65">
        <v>1</v>
      </c>
      <c r="Y13" s="65"/>
      <c r="Z13" s="65">
        <v>3</v>
      </c>
      <c r="AA13" s="65"/>
      <c r="AB13" s="65">
        <v>38</v>
      </c>
      <c r="AC13" s="65"/>
      <c r="AD13" s="65">
        <v>38</v>
      </c>
      <c r="AE13" s="65"/>
      <c r="AF13" s="65"/>
      <c r="AG13" s="65"/>
      <c r="AH13" s="65"/>
      <c r="AI13" s="65"/>
      <c r="AJ13" s="65">
        <v>18</v>
      </c>
      <c r="AK13" s="79">
        <v>0</v>
      </c>
      <c r="AL13" s="79">
        <v>0</v>
      </c>
      <c r="AM13" s="70" t="s">
        <v>38</v>
      </c>
      <c r="AN13" s="65">
        <v>13</v>
      </c>
      <c r="AO13" s="65">
        <v>1</v>
      </c>
      <c r="AP13" s="65"/>
      <c r="AQ13" s="65">
        <v>14</v>
      </c>
      <c r="AR13" s="65">
        <f t="shared" si="0"/>
        <v>62</v>
      </c>
      <c r="AS13" s="65"/>
      <c r="AT13" s="65">
        <f t="shared" si="1"/>
        <v>2</v>
      </c>
      <c r="AU13" s="65"/>
      <c r="AV13" s="65">
        <f t="shared" si="2"/>
        <v>4</v>
      </c>
      <c r="AW13" s="65"/>
      <c r="AX13" s="65">
        <f t="shared" si="3"/>
        <v>60</v>
      </c>
      <c r="AY13" s="65"/>
      <c r="AZ13" s="65">
        <f t="shared" si="4"/>
        <v>46</v>
      </c>
      <c r="BA13" s="65"/>
      <c r="BB13" s="65">
        <f t="shared" si="5"/>
        <v>0</v>
      </c>
      <c r="BC13" s="65">
        <f t="shared" si="6"/>
        <v>0</v>
      </c>
      <c r="BD13" s="65">
        <f t="shared" si="7"/>
        <v>8</v>
      </c>
      <c r="BE13" s="65">
        <f t="shared" si="8"/>
        <v>0</v>
      </c>
      <c r="BF13" s="65">
        <f t="shared" si="9"/>
        <v>18</v>
      </c>
      <c r="BG13" s="79">
        <v>0</v>
      </c>
      <c r="BH13" s="79">
        <v>0</v>
      </c>
      <c r="BI13" s="65"/>
      <c r="BJ13" s="65"/>
      <c r="BK13" s="65"/>
    </row>
    <row r="14" spans="1:63" ht="15.75">
      <c r="A14" s="147"/>
      <c r="B14" s="77" t="s">
        <v>35</v>
      </c>
      <c r="C14" s="16">
        <v>467</v>
      </c>
      <c r="D14" s="16">
        <v>11</v>
      </c>
      <c r="E14" s="16">
        <v>1</v>
      </c>
      <c r="F14" s="16">
        <v>0</v>
      </c>
      <c r="G14" s="16">
        <v>4</v>
      </c>
      <c r="H14" s="16">
        <v>0</v>
      </c>
      <c r="I14" s="16">
        <v>464</v>
      </c>
      <c r="J14" s="16">
        <v>11</v>
      </c>
      <c r="K14" s="8">
        <v>323</v>
      </c>
      <c r="L14" s="8">
        <v>141</v>
      </c>
      <c r="M14" s="10"/>
      <c r="N14" s="8">
        <v>35</v>
      </c>
      <c r="O14" s="8">
        <v>122</v>
      </c>
      <c r="P14" s="8">
        <v>35</v>
      </c>
      <c r="Q14" s="8">
        <v>2</v>
      </c>
      <c r="R14" s="8">
        <v>4</v>
      </c>
      <c r="S14" s="66">
        <v>98.1</v>
      </c>
      <c r="T14" s="69">
        <v>48.6</v>
      </c>
      <c r="U14" s="74" t="s">
        <v>35</v>
      </c>
      <c r="V14" s="64">
        <v>449</v>
      </c>
      <c r="W14" s="64"/>
      <c r="X14" s="64">
        <v>3</v>
      </c>
      <c r="Y14" s="64"/>
      <c r="Z14" s="64">
        <v>1</v>
      </c>
      <c r="AA14" s="64"/>
      <c r="AB14" s="64">
        <v>451</v>
      </c>
      <c r="AC14" s="64"/>
      <c r="AD14" s="64">
        <v>451</v>
      </c>
      <c r="AE14" s="64"/>
      <c r="AF14" s="64">
        <v>24</v>
      </c>
      <c r="AG14" s="64">
        <v>105</v>
      </c>
      <c r="AH14" s="64">
        <v>38</v>
      </c>
      <c r="AI14" s="64">
        <v>11</v>
      </c>
      <c r="AJ14" s="64">
        <v>21</v>
      </c>
      <c r="AK14" s="68">
        <v>92.7</v>
      </c>
      <c r="AL14" s="68">
        <v>28.6</v>
      </c>
      <c r="AM14" s="71" t="s">
        <v>35</v>
      </c>
      <c r="AN14" s="64">
        <v>67</v>
      </c>
      <c r="AO14" s="64"/>
      <c r="AP14" s="64"/>
      <c r="AQ14" s="64">
        <v>67</v>
      </c>
      <c r="AR14" s="64">
        <f t="shared" si="0"/>
        <v>983</v>
      </c>
      <c r="AS14" s="64"/>
      <c r="AT14" s="64">
        <f t="shared" si="1"/>
        <v>4</v>
      </c>
      <c r="AU14" s="64"/>
      <c r="AV14" s="64">
        <f t="shared" si="2"/>
        <v>5</v>
      </c>
      <c r="AW14" s="64"/>
      <c r="AX14" s="64">
        <f t="shared" si="3"/>
        <v>982</v>
      </c>
      <c r="AY14" s="64"/>
      <c r="AZ14" s="64">
        <f t="shared" si="4"/>
        <v>774</v>
      </c>
      <c r="BA14" s="64"/>
      <c r="BB14" s="64">
        <f t="shared" si="5"/>
        <v>59</v>
      </c>
      <c r="BC14" s="64">
        <f t="shared" si="6"/>
        <v>227</v>
      </c>
      <c r="BD14" s="64">
        <f t="shared" si="7"/>
        <v>73</v>
      </c>
      <c r="BE14" s="64">
        <f t="shared" si="8"/>
        <v>13</v>
      </c>
      <c r="BF14" s="64">
        <f t="shared" si="9"/>
        <v>25</v>
      </c>
      <c r="BG14" s="68">
        <v>95.1</v>
      </c>
      <c r="BH14" s="68">
        <v>37</v>
      </c>
      <c r="BI14" s="64">
        <v>19</v>
      </c>
      <c r="BJ14" s="64">
        <v>13</v>
      </c>
      <c r="BK14" s="64">
        <v>4</v>
      </c>
    </row>
    <row r="15" spans="1:63" ht="15" customHeight="1">
      <c r="A15" s="147">
        <v>4</v>
      </c>
      <c r="B15" s="76" t="s">
        <v>3</v>
      </c>
      <c r="C15" s="18">
        <v>486</v>
      </c>
      <c r="D15" s="16">
        <v>35</v>
      </c>
      <c r="E15" s="16">
        <v>5</v>
      </c>
      <c r="F15" s="16">
        <v>1</v>
      </c>
      <c r="G15" s="16" t="s">
        <v>13</v>
      </c>
      <c r="H15" s="16" t="s">
        <v>13</v>
      </c>
      <c r="I15" s="16">
        <v>491</v>
      </c>
      <c r="J15" s="16">
        <v>36</v>
      </c>
      <c r="K15" s="8">
        <v>344</v>
      </c>
      <c r="L15" s="8">
        <v>147</v>
      </c>
      <c r="M15" s="8"/>
      <c r="N15" s="8">
        <v>9</v>
      </c>
      <c r="O15" s="8">
        <v>129</v>
      </c>
      <c r="P15" s="8">
        <v>7</v>
      </c>
      <c r="Q15" s="8" t="s">
        <v>13</v>
      </c>
      <c r="R15" s="8">
        <v>10</v>
      </c>
      <c r="S15" s="66">
        <v>97.1</v>
      </c>
      <c r="T15" s="69">
        <v>40.12</v>
      </c>
      <c r="U15" s="73" t="s">
        <v>3</v>
      </c>
      <c r="V15" s="64">
        <v>456</v>
      </c>
      <c r="W15" s="64">
        <v>40</v>
      </c>
      <c r="X15" s="64">
        <v>2</v>
      </c>
      <c r="Y15" s="64"/>
      <c r="Z15" s="64">
        <v>3</v>
      </c>
      <c r="AA15" s="64" t="s">
        <v>13</v>
      </c>
      <c r="AB15" s="64">
        <v>455</v>
      </c>
      <c r="AC15" s="64">
        <v>40</v>
      </c>
      <c r="AD15" s="64">
        <v>455</v>
      </c>
      <c r="AE15" s="64"/>
      <c r="AF15" s="64">
        <v>11</v>
      </c>
      <c r="AG15" s="64">
        <v>81</v>
      </c>
      <c r="AH15" s="64">
        <v>9</v>
      </c>
      <c r="AI15" s="64">
        <v>2</v>
      </c>
      <c r="AJ15" s="64">
        <v>13</v>
      </c>
      <c r="AK15" s="68">
        <v>96.7</v>
      </c>
      <c r="AL15" s="68">
        <v>20.22</v>
      </c>
      <c r="AM15" s="70" t="s">
        <v>3</v>
      </c>
      <c r="AN15" s="64">
        <v>53</v>
      </c>
      <c r="AO15" s="64"/>
      <c r="AP15" s="64"/>
      <c r="AQ15" s="64">
        <v>53</v>
      </c>
      <c r="AR15" s="64">
        <f t="shared" si="0"/>
        <v>995</v>
      </c>
      <c r="AS15" s="64">
        <v>75</v>
      </c>
      <c r="AT15" s="64">
        <f t="shared" si="1"/>
        <v>7</v>
      </c>
      <c r="AU15" s="64">
        <v>1</v>
      </c>
      <c r="AV15" s="64">
        <v>3</v>
      </c>
      <c r="AW15" s="64"/>
      <c r="AX15" s="64">
        <f t="shared" si="3"/>
        <v>999</v>
      </c>
      <c r="AY15" s="64">
        <v>76</v>
      </c>
      <c r="AZ15" s="64">
        <f t="shared" si="4"/>
        <v>799</v>
      </c>
      <c r="BA15" s="64">
        <v>4</v>
      </c>
      <c r="BB15" s="64">
        <f t="shared" si="5"/>
        <v>20</v>
      </c>
      <c r="BC15" s="64">
        <f t="shared" si="6"/>
        <v>210</v>
      </c>
      <c r="BD15" s="64">
        <f t="shared" si="7"/>
        <v>16</v>
      </c>
      <c r="BE15" s="64">
        <v>0</v>
      </c>
      <c r="BF15" s="64">
        <f t="shared" si="9"/>
        <v>23</v>
      </c>
      <c r="BG15" s="68">
        <f>(AZ15-BE15-BF15)/(AZ15+BA15)%</f>
        <v>96.63760896637609</v>
      </c>
      <c r="BH15" s="68">
        <f aca="true" t="shared" si="10" ref="BH11:BH26">(BB15+BC15)/AZ15%</f>
        <v>28.785982478097623</v>
      </c>
      <c r="BI15" s="64">
        <v>9</v>
      </c>
      <c r="BJ15" s="64">
        <v>8</v>
      </c>
      <c r="BK15" s="64">
        <v>5</v>
      </c>
    </row>
    <row r="16" spans="1:63" ht="15" customHeight="1">
      <c r="A16" s="11"/>
      <c r="B16" s="76" t="s">
        <v>38</v>
      </c>
      <c r="C16" s="14">
        <v>0</v>
      </c>
      <c r="D16" s="12"/>
      <c r="E16" s="12">
        <v>0</v>
      </c>
      <c r="F16" s="12"/>
      <c r="G16" s="12"/>
      <c r="H16" s="12"/>
      <c r="I16" s="12">
        <v>0</v>
      </c>
      <c r="J16" s="12"/>
      <c r="K16" s="12"/>
      <c r="L16" s="12">
        <v>0</v>
      </c>
      <c r="M16" s="12"/>
      <c r="N16" s="12"/>
      <c r="O16" s="12"/>
      <c r="P16" s="12"/>
      <c r="Q16" s="12"/>
      <c r="R16" s="12"/>
      <c r="S16" s="66">
        <v>0</v>
      </c>
      <c r="T16" s="78">
        <v>0</v>
      </c>
      <c r="U16" s="73" t="s">
        <v>38</v>
      </c>
      <c r="V16" s="65">
        <v>5</v>
      </c>
      <c r="W16" s="65"/>
      <c r="X16" s="65">
        <v>0</v>
      </c>
      <c r="Y16" s="65"/>
      <c r="Z16" s="65">
        <v>1</v>
      </c>
      <c r="AA16" s="65"/>
      <c r="AB16" s="65">
        <v>4</v>
      </c>
      <c r="AC16" s="65"/>
      <c r="AD16" s="65"/>
      <c r="AE16" s="65">
        <v>4</v>
      </c>
      <c r="AF16" s="65"/>
      <c r="AG16" s="65"/>
      <c r="AH16" s="65"/>
      <c r="AI16" s="65"/>
      <c r="AJ16" s="65">
        <v>4</v>
      </c>
      <c r="AK16" s="79">
        <f>(AD16-AI16-AJ16)/(AD16+AE16)%</f>
        <v>-100</v>
      </c>
      <c r="AL16" s="79">
        <v>0</v>
      </c>
      <c r="AM16" s="70" t="s">
        <v>38</v>
      </c>
      <c r="AN16" s="65">
        <v>0</v>
      </c>
      <c r="AO16" s="65"/>
      <c r="AP16" s="65">
        <v>0</v>
      </c>
      <c r="AQ16" s="65">
        <v>2</v>
      </c>
      <c r="AR16" s="65">
        <f t="shared" si="0"/>
        <v>5</v>
      </c>
      <c r="AS16" s="65"/>
      <c r="AT16" s="65">
        <f t="shared" si="1"/>
        <v>0</v>
      </c>
      <c r="AU16" s="65"/>
      <c r="AV16" s="65">
        <f t="shared" si="2"/>
        <v>1</v>
      </c>
      <c r="AW16" s="65"/>
      <c r="AX16" s="65">
        <v>4</v>
      </c>
      <c r="AY16" s="65"/>
      <c r="AZ16" s="65">
        <f t="shared" si="4"/>
        <v>0</v>
      </c>
      <c r="BA16" s="65">
        <v>4</v>
      </c>
      <c r="BB16" s="65">
        <f t="shared" si="5"/>
        <v>0</v>
      </c>
      <c r="BC16" s="65">
        <f t="shared" si="6"/>
        <v>0</v>
      </c>
      <c r="BD16" s="65">
        <f t="shared" si="7"/>
        <v>0</v>
      </c>
      <c r="BE16" s="65">
        <f t="shared" si="8"/>
        <v>0</v>
      </c>
      <c r="BF16" s="65">
        <v>0</v>
      </c>
      <c r="BG16" s="79">
        <v>0</v>
      </c>
      <c r="BH16" s="79">
        <v>0</v>
      </c>
      <c r="BI16" s="65"/>
      <c r="BJ16" s="65"/>
      <c r="BK16" s="65"/>
    </row>
    <row r="17" spans="1:63" ht="15.75">
      <c r="A17" s="147">
        <v>5</v>
      </c>
      <c r="B17" s="76" t="s">
        <v>4</v>
      </c>
      <c r="C17" s="18">
        <v>141</v>
      </c>
      <c r="D17" s="16"/>
      <c r="E17" s="16">
        <v>3</v>
      </c>
      <c r="F17" s="16"/>
      <c r="G17" s="16">
        <v>3</v>
      </c>
      <c r="H17" s="16"/>
      <c r="I17" s="16">
        <v>141</v>
      </c>
      <c r="J17" s="16"/>
      <c r="K17" s="8">
        <v>104</v>
      </c>
      <c r="L17" s="8">
        <v>37</v>
      </c>
      <c r="M17" s="8"/>
      <c r="N17" s="8">
        <v>5</v>
      </c>
      <c r="O17" s="8">
        <v>52</v>
      </c>
      <c r="P17" s="8">
        <v>1</v>
      </c>
      <c r="Q17" s="8"/>
      <c r="R17" s="8">
        <v>2</v>
      </c>
      <c r="S17" s="66">
        <v>98</v>
      </c>
      <c r="T17" s="69">
        <v>50</v>
      </c>
      <c r="U17" s="73" t="s">
        <v>4</v>
      </c>
      <c r="V17" s="64">
        <v>128</v>
      </c>
      <c r="W17" s="64"/>
      <c r="X17" s="64">
        <v>2</v>
      </c>
      <c r="Y17" s="64"/>
      <c r="Z17" s="64">
        <v>7</v>
      </c>
      <c r="AA17" s="64"/>
      <c r="AB17" s="64">
        <v>123</v>
      </c>
      <c r="AC17" s="64"/>
      <c r="AD17" s="64">
        <v>123</v>
      </c>
      <c r="AE17" s="64"/>
      <c r="AF17" s="64">
        <v>0</v>
      </c>
      <c r="AG17" s="64">
        <v>28</v>
      </c>
      <c r="AH17" s="64">
        <v>3</v>
      </c>
      <c r="AI17" s="64"/>
      <c r="AJ17" s="64">
        <v>9</v>
      </c>
      <c r="AK17" s="68">
        <v>93</v>
      </c>
      <c r="AL17" s="68">
        <v>22.76</v>
      </c>
      <c r="AM17" s="70" t="s">
        <v>4</v>
      </c>
      <c r="AN17" s="64">
        <v>19</v>
      </c>
      <c r="AO17" s="64">
        <v>2</v>
      </c>
      <c r="AP17" s="64"/>
      <c r="AQ17" s="64">
        <v>21</v>
      </c>
      <c r="AR17" s="64">
        <f t="shared" si="0"/>
        <v>288</v>
      </c>
      <c r="AS17" s="64"/>
      <c r="AT17" s="64">
        <f t="shared" si="1"/>
        <v>7</v>
      </c>
      <c r="AU17" s="64"/>
      <c r="AV17" s="64">
        <f t="shared" si="2"/>
        <v>10</v>
      </c>
      <c r="AW17" s="64"/>
      <c r="AX17" s="64">
        <f t="shared" si="3"/>
        <v>285</v>
      </c>
      <c r="AY17" s="64"/>
      <c r="AZ17" s="64">
        <f t="shared" si="4"/>
        <v>227</v>
      </c>
      <c r="BA17" s="64"/>
      <c r="BB17" s="64">
        <f t="shared" si="5"/>
        <v>5</v>
      </c>
      <c r="BC17" s="64">
        <f t="shared" si="6"/>
        <v>80</v>
      </c>
      <c r="BD17" s="64">
        <f t="shared" si="7"/>
        <v>4</v>
      </c>
      <c r="BE17" s="64">
        <f t="shared" si="8"/>
        <v>0</v>
      </c>
      <c r="BF17" s="64">
        <f t="shared" si="9"/>
        <v>11</v>
      </c>
      <c r="BG17" s="68">
        <f>(AZ17-BE17-BF17)/(AZ17+BA17)%</f>
        <v>95.15418502202643</v>
      </c>
      <c r="BH17" s="68">
        <f t="shared" si="10"/>
        <v>37.44493392070485</v>
      </c>
      <c r="BI17" s="64">
        <v>3</v>
      </c>
      <c r="BJ17" s="64">
        <v>3</v>
      </c>
      <c r="BK17" s="64">
        <v>6</v>
      </c>
    </row>
    <row r="18" spans="1:63" ht="15" customHeight="1">
      <c r="A18" s="147">
        <v>6</v>
      </c>
      <c r="B18" s="76" t="s">
        <v>5</v>
      </c>
      <c r="C18" s="18">
        <v>142</v>
      </c>
      <c r="D18" s="16">
        <v>11</v>
      </c>
      <c r="E18" s="16">
        <v>2</v>
      </c>
      <c r="F18" s="16"/>
      <c r="G18" s="16"/>
      <c r="H18" s="16"/>
      <c r="I18" s="16">
        <v>144</v>
      </c>
      <c r="J18" s="16">
        <v>11</v>
      </c>
      <c r="K18" s="8">
        <v>105</v>
      </c>
      <c r="L18" s="8">
        <v>36</v>
      </c>
      <c r="M18" s="8">
        <v>3</v>
      </c>
      <c r="N18" s="8">
        <v>10</v>
      </c>
      <c r="O18" s="8">
        <v>36</v>
      </c>
      <c r="P18" s="8">
        <v>2</v>
      </c>
      <c r="Q18" s="8">
        <v>2</v>
      </c>
      <c r="R18" s="8">
        <v>2</v>
      </c>
      <c r="S18" s="66">
        <v>96.2</v>
      </c>
      <c r="T18" s="69">
        <v>42.5</v>
      </c>
      <c r="U18" s="73" t="s">
        <v>5</v>
      </c>
      <c r="V18" s="64">
        <v>119</v>
      </c>
      <c r="W18" s="64"/>
      <c r="X18" s="64">
        <v>2</v>
      </c>
      <c r="Y18" s="64"/>
      <c r="Z18" s="64">
        <v>0</v>
      </c>
      <c r="AA18" s="64"/>
      <c r="AB18" s="64">
        <v>121</v>
      </c>
      <c r="AC18" s="64"/>
      <c r="AD18" s="64">
        <v>121</v>
      </c>
      <c r="AE18" s="64"/>
      <c r="AF18" s="64">
        <v>1</v>
      </c>
      <c r="AG18" s="64">
        <v>24</v>
      </c>
      <c r="AH18" s="64">
        <v>5</v>
      </c>
      <c r="AI18" s="64">
        <v>2</v>
      </c>
      <c r="AJ18" s="64">
        <v>6</v>
      </c>
      <c r="AK18" s="68">
        <v>93.4</v>
      </c>
      <c r="AL18" s="68">
        <v>20.6</v>
      </c>
      <c r="AM18" s="70" t="s">
        <v>5</v>
      </c>
      <c r="AN18" s="64">
        <v>21</v>
      </c>
      <c r="AO18" s="64"/>
      <c r="AP18" s="64"/>
      <c r="AQ18" s="64">
        <v>21</v>
      </c>
      <c r="AR18" s="64">
        <f t="shared" si="0"/>
        <v>282</v>
      </c>
      <c r="AS18" s="64">
        <v>11</v>
      </c>
      <c r="AT18" s="64">
        <f t="shared" si="1"/>
        <v>4</v>
      </c>
      <c r="AU18" s="64"/>
      <c r="AV18" s="64">
        <f t="shared" si="2"/>
        <v>0</v>
      </c>
      <c r="AW18" s="64"/>
      <c r="AX18" s="64">
        <f t="shared" si="3"/>
        <v>286</v>
      </c>
      <c r="AY18" s="64">
        <v>11</v>
      </c>
      <c r="AZ18" s="64">
        <f t="shared" si="4"/>
        <v>226</v>
      </c>
      <c r="BA18" s="64">
        <v>3</v>
      </c>
      <c r="BB18" s="64">
        <f t="shared" si="5"/>
        <v>11</v>
      </c>
      <c r="BC18" s="64">
        <f t="shared" si="6"/>
        <v>60</v>
      </c>
      <c r="BD18" s="64">
        <f t="shared" si="7"/>
        <v>7</v>
      </c>
      <c r="BE18" s="64">
        <f t="shared" si="8"/>
        <v>4</v>
      </c>
      <c r="BF18" s="64">
        <f t="shared" si="9"/>
        <v>8</v>
      </c>
      <c r="BG18" s="68">
        <v>94.8</v>
      </c>
      <c r="BH18" s="68">
        <f t="shared" si="10"/>
        <v>31.415929203539825</v>
      </c>
      <c r="BI18" s="64">
        <v>8</v>
      </c>
      <c r="BJ18" s="64">
        <v>8</v>
      </c>
      <c r="BK18" s="64">
        <v>7</v>
      </c>
    </row>
    <row r="19" spans="1:63" ht="15.75">
      <c r="A19" s="147">
        <v>7</v>
      </c>
      <c r="B19" s="76" t="s">
        <v>6</v>
      </c>
      <c r="C19" s="18">
        <v>184</v>
      </c>
      <c r="D19" s="17">
        <v>18</v>
      </c>
      <c r="E19" s="16">
        <v>1</v>
      </c>
      <c r="F19" s="16">
        <v>0</v>
      </c>
      <c r="G19" s="16">
        <v>2</v>
      </c>
      <c r="H19" s="16">
        <v>1</v>
      </c>
      <c r="I19" s="16">
        <v>183</v>
      </c>
      <c r="J19" s="16">
        <v>17</v>
      </c>
      <c r="K19" s="8">
        <v>136</v>
      </c>
      <c r="L19" s="8">
        <v>47</v>
      </c>
      <c r="M19" s="8"/>
      <c r="N19" s="8">
        <v>10</v>
      </c>
      <c r="O19" s="8">
        <v>39</v>
      </c>
      <c r="P19" s="8">
        <v>4</v>
      </c>
      <c r="Q19" s="8"/>
      <c r="R19" s="8">
        <v>3</v>
      </c>
      <c r="S19" s="66">
        <v>98</v>
      </c>
      <c r="T19" s="69">
        <v>30.7</v>
      </c>
      <c r="U19" s="73" t="s">
        <v>6</v>
      </c>
      <c r="V19" s="64">
        <v>166</v>
      </c>
      <c r="W19" s="64"/>
      <c r="X19" s="64">
        <v>3</v>
      </c>
      <c r="Y19" s="64"/>
      <c r="Z19" s="64">
        <v>4</v>
      </c>
      <c r="AA19" s="64"/>
      <c r="AB19" s="64">
        <v>165</v>
      </c>
      <c r="AC19" s="64"/>
      <c r="AD19" s="64">
        <v>165</v>
      </c>
      <c r="AE19" s="64"/>
      <c r="AF19" s="64">
        <v>7</v>
      </c>
      <c r="AG19" s="64">
        <v>37</v>
      </c>
      <c r="AH19" s="64">
        <v>9</v>
      </c>
      <c r="AI19" s="64"/>
      <c r="AJ19" s="64"/>
      <c r="AK19" s="68">
        <v>100</v>
      </c>
      <c r="AL19" s="68">
        <v>26.7</v>
      </c>
      <c r="AM19" s="70" t="s">
        <v>6</v>
      </c>
      <c r="AN19" s="64">
        <v>14</v>
      </c>
      <c r="AO19" s="64">
        <v>1</v>
      </c>
      <c r="AP19" s="64"/>
      <c r="AQ19" s="64">
        <v>15</v>
      </c>
      <c r="AR19" s="64">
        <f t="shared" si="0"/>
        <v>364</v>
      </c>
      <c r="AS19" s="64"/>
      <c r="AT19" s="64">
        <f t="shared" si="1"/>
        <v>5</v>
      </c>
      <c r="AU19" s="64"/>
      <c r="AV19" s="64">
        <f t="shared" si="2"/>
        <v>6</v>
      </c>
      <c r="AW19" s="64"/>
      <c r="AX19" s="64">
        <f t="shared" si="3"/>
        <v>363</v>
      </c>
      <c r="AY19" s="64"/>
      <c r="AZ19" s="64">
        <f t="shared" si="4"/>
        <v>301</v>
      </c>
      <c r="BA19" s="64"/>
      <c r="BB19" s="64">
        <f t="shared" si="5"/>
        <v>17</v>
      </c>
      <c r="BC19" s="64">
        <f t="shared" si="6"/>
        <v>76</v>
      </c>
      <c r="BD19" s="64">
        <f t="shared" si="7"/>
        <v>13</v>
      </c>
      <c r="BE19" s="64">
        <f t="shared" si="8"/>
        <v>0</v>
      </c>
      <c r="BF19" s="64">
        <f t="shared" si="9"/>
        <v>3</v>
      </c>
      <c r="BG19" s="68">
        <f>(AZ19-BE19-BF19)/(AZ19+BA19)%</f>
        <v>99.00332225913623</v>
      </c>
      <c r="BH19" s="68">
        <v>28.7</v>
      </c>
      <c r="BI19" s="64">
        <v>8</v>
      </c>
      <c r="BJ19" s="64">
        <v>8</v>
      </c>
      <c r="BK19" s="64">
        <v>8</v>
      </c>
    </row>
    <row r="20" spans="1:63" ht="15.75">
      <c r="A20" s="147">
        <v>8</v>
      </c>
      <c r="B20" s="76" t="s">
        <v>43</v>
      </c>
      <c r="C20" s="18">
        <v>143</v>
      </c>
      <c r="D20" s="17"/>
      <c r="E20" s="16"/>
      <c r="F20" s="16"/>
      <c r="G20" s="16">
        <v>2</v>
      </c>
      <c r="H20" s="16"/>
      <c r="I20" s="16">
        <v>141</v>
      </c>
      <c r="J20" s="16"/>
      <c r="K20" s="8">
        <v>141</v>
      </c>
      <c r="L20" s="8"/>
      <c r="M20" s="8"/>
      <c r="N20" s="8">
        <v>7</v>
      </c>
      <c r="O20" s="8">
        <v>38</v>
      </c>
      <c r="P20" s="8">
        <v>2</v>
      </c>
      <c r="Q20" s="8"/>
      <c r="R20" s="8">
        <v>1</v>
      </c>
      <c r="S20" s="66">
        <v>98.8</v>
      </c>
      <c r="T20" s="69">
        <v>29.7</v>
      </c>
      <c r="U20" s="73" t="s">
        <v>43</v>
      </c>
      <c r="V20" s="64">
        <v>153</v>
      </c>
      <c r="W20" s="64"/>
      <c r="X20" s="64"/>
      <c r="Y20" s="64"/>
      <c r="Z20" s="64">
        <v>3</v>
      </c>
      <c r="AA20" s="64"/>
      <c r="AB20" s="64">
        <v>150</v>
      </c>
      <c r="AC20" s="64"/>
      <c r="AD20" s="64">
        <v>150</v>
      </c>
      <c r="AE20" s="64"/>
      <c r="AF20" s="64">
        <v>1</v>
      </c>
      <c r="AG20" s="64">
        <v>40</v>
      </c>
      <c r="AH20" s="64">
        <v>3</v>
      </c>
      <c r="AI20" s="64">
        <v>2</v>
      </c>
      <c r="AJ20" s="64">
        <v>8</v>
      </c>
      <c r="AK20" s="68">
        <v>93.3</v>
      </c>
      <c r="AL20" s="68">
        <v>27.3</v>
      </c>
      <c r="AM20" s="70" t="s">
        <v>43</v>
      </c>
      <c r="AN20" s="64">
        <v>9</v>
      </c>
      <c r="AO20" s="64"/>
      <c r="AP20" s="64"/>
      <c r="AQ20" s="64">
        <v>9</v>
      </c>
      <c r="AR20" s="64">
        <f t="shared" si="0"/>
        <v>305</v>
      </c>
      <c r="AS20" s="64"/>
      <c r="AT20" s="64">
        <f t="shared" si="1"/>
        <v>0</v>
      </c>
      <c r="AU20" s="64"/>
      <c r="AV20" s="64">
        <f t="shared" si="2"/>
        <v>5</v>
      </c>
      <c r="AW20" s="64"/>
      <c r="AX20" s="64">
        <f t="shared" si="3"/>
        <v>300</v>
      </c>
      <c r="AY20" s="64"/>
      <c r="AZ20" s="64">
        <f t="shared" si="4"/>
        <v>291</v>
      </c>
      <c r="BA20" s="64">
        <v>3</v>
      </c>
      <c r="BB20" s="64">
        <f t="shared" si="5"/>
        <v>8</v>
      </c>
      <c r="BC20" s="64">
        <f t="shared" si="6"/>
        <v>78</v>
      </c>
      <c r="BD20" s="64">
        <f t="shared" si="7"/>
        <v>5</v>
      </c>
      <c r="BE20" s="64">
        <f t="shared" si="8"/>
        <v>2</v>
      </c>
      <c r="BF20" s="64">
        <f t="shared" si="9"/>
        <v>9</v>
      </c>
      <c r="BG20" s="68">
        <v>95.2</v>
      </c>
      <c r="BH20" s="68">
        <f t="shared" si="10"/>
        <v>29.553264604810995</v>
      </c>
      <c r="BI20" s="64">
        <v>1</v>
      </c>
      <c r="BJ20" s="64">
        <v>1</v>
      </c>
      <c r="BK20" s="64">
        <v>9</v>
      </c>
    </row>
    <row r="21" spans="1:63" ht="15.75">
      <c r="A21" s="11"/>
      <c r="B21" s="76" t="s">
        <v>38</v>
      </c>
      <c r="C21" s="14">
        <v>1</v>
      </c>
      <c r="D21" s="15"/>
      <c r="E21" s="12">
        <v>1</v>
      </c>
      <c r="F21" s="12"/>
      <c r="G21" s="12"/>
      <c r="H21" s="12"/>
      <c r="I21" s="12">
        <v>2</v>
      </c>
      <c r="J21" s="12"/>
      <c r="K21" s="12"/>
      <c r="L21" s="12"/>
      <c r="M21" s="12"/>
      <c r="N21" s="12"/>
      <c r="O21" s="12"/>
      <c r="P21" s="12"/>
      <c r="Q21" s="12"/>
      <c r="R21" s="12"/>
      <c r="S21" s="66">
        <v>0</v>
      </c>
      <c r="T21" s="78">
        <v>0</v>
      </c>
      <c r="U21" s="73" t="s">
        <v>38</v>
      </c>
      <c r="V21" s="65">
        <v>1</v>
      </c>
      <c r="W21" s="65"/>
      <c r="X21" s="65"/>
      <c r="Y21" s="65"/>
      <c r="Z21" s="65">
        <v>1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>
        <v>1</v>
      </c>
      <c r="AK21" s="79">
        <v>0</v>
      </c>
      <c r="AL21" s="79">
        <v>0</v>
      </c>
      <c r="AM21" s="70" t="s">
        <v>38</v>
      </c>
      <c r="AN21" s="65">
        <v>9</v>
      </c>
      <c r="AO21" s="65"/>
      <c r="AP21" s="65"/>
      <c r="AQ21" s="65">
        <v>9</v>
      </c>
      <c r="AR21" s="65">
        <v>2</v>
      </c>
      <c r="AS21" s="65"/>
      <c r="AT21" s="65">
        <v>0</v>
      </c>
      <c r="AU21" s="65"/>
      <c r="AV21" s="65">
        <v>0</v>
      </c>
      <c r="AW21" s="65"/>
      <c r="AX21" s="65">
        <v>2</v>
      </c>
      <c r="AY21" s="65"/>
      <c r="AZ21" s="65">
        <f t="shared" si="4"/>
        <v>0</v>
      </c>
      <c r="BA21" s="65"/>
      <c r="BB21" s="65">
        <f t="shared" si="5"/>
        <v>0</v>
      </c>
      <c r="BC21" s="65">
        <f t="shared" si="6"/>
        <v>0</v>
      </c>
      <c r="BD21" s="65">
        <f t="shared" si="7"/>
        <v>0</v>
      </c>
      <c r="BE21" s="65">
        <v>1</v>
      </c>
      <c r="BF21" s="65">
        <v>0</v>
      </c>
      <c r="BG21" s="79">
        <v>0</v>
      </c>
      <c r="BH21" s="79">
        <v>0</v>
      </c>
      <c r="BI21" s="65"/>
      <c r="BJ21" s="65"/>
      <c r="BK21" s="65"/>
    </row>
    <row r="22" spans="1:63" ht="15.75">
      <c r="A22" s="147">
        <v>9</v>
      </c>
      <c r="B22" s="76" t="s">
        <v>7</v>
      </c>
      <c r="C22" s="18">
        <v>82</v>
      </c>
      <c r="D22" s="17">
        <v>0</v>
      </c>
      <c r="E22" s="16">
        <v>0</v>
      </c>
      <c r="F22" s="16">
        <v>0</v>
      </c>
      <c r="G22" s="16">
        <v>2</v>
      </c>
      <c r="H22" s="16">
        <v>0</v>
      </c>
      <c r="I22" s="16">
        <v>80</v>
      </c>
      <c r="J22" s="16">
        <v>0</v>
      </c>
      <c r="K22" s="8">
        <v>65</v>
      </c>
      <c r="L22" s="8">
        <v>15</v>
      </c>
      <c r="M22" s="8">
        <v>0</v>
      </c>
      <c r="N22" s="8">
        <v>4</v>
      </c>
      <c r="O22" s="8">
        <v>32</v>
      </c>
      <c r="P22" s="8">
        <v>1</v>
      </c>
      <c r="Q22" s="8">
        <v>0</v>
      </c>
      <c r="R22" s="8">
        <v>0</v>
      </c>
      <c r="S22" s="66">
        <v>100</v>
      </c>
      <c r="T22" s="69">
        <v>45</v>
      </c>
      <c r="U22" s="73" t="s">
        <v>7</v>
      </c>
      <c r="V22" s="64">
        <v>90</v>
      </c>
      <c r="W22" s="64">
        <v>0</v>
      </c>
      <c r="X22" s="64">
        <v>1</v>
      </c>
      <c r="Y22" s="64">
        <v>0</v>
      </c>
      <c r="Z22" s="64">
        <v>0</v>
      </c>
      <c r="AA22" s="64">
        <v>0</v>
      </c>
      <c r="AB22" s="64">
        <v>91</v>
      </c>
      <c r="AC22" s="64">
        <v>0</v>
      </c>
      <c r="AD22" s="64">
        <v>91</v>
      </c>
      <c r="AE22" s="64">
        <v>0</v>
      </c>
      <c r="AF22" s="64">
        <v>9</v>
      </c>
      <c r="AG22" s="64">
        <v>24</v>
      </c>
      <c r="AH22" s="64">
        <v>3</v>
      </c>
      <c r="AI22" s="64">
        <v>1</v>
      </c>
      <c r="AJ22" s="64">
        <v>1</v>
      </c>
      <c r="AK22" s="68">
        <v>97.8</v>
      </c>
      <c r="AL22" s="68">
        <v>36.3</v>
      </c>
      <c r="AM22" s="70" t="s">
        <v>7</v>
      </c>
      <c r="AN22" s="64">
        <v>16</v>
      </c>
      <c r="AO22" s="64"/>
      <c r="AP22" s="64"/>
      <c r="AQ22" s="64">
        <v>16</v>
      </c>
      <c r="AR22" s="64">
        <f t="shared" si="0"/>
        <v>188</v>
      </c>
      <c r="AS22" s="64"/>
      <c r="AT22" s="64">
        <f t="shared" si="1"/>
        <v>1</v>
      </c>
      <c r="AU22" s="64"/>
      <c r="AV22" s="64">
        <f t="shared" si="2"/>
        <v>2</v>
      </c>
      <c r="AW22" s="64"/>
      <c r="AX22" s="64">
        <f t="shared" si="3"/>
        <v>187</v>
      </c>
      <c r="AY22" s="64"/>
      <c r="AZ22" s="64">
        <f t="shared" si="4"/>
        <v>156</v>
      </c>
      <c r="BA22" s="64"/>
      <c r="BB22" s="64">
        <f t="shared" si="5"/>
        <v>13</v>
      </c>
      <c r="BC22" s="64">
        <f t="shared" si="6"/>
        <v>56</v>
      </c>
      <c r="BD22" s="64">
        <f t="shared" si="7"/>
        <v>4</v>
      </c>
      <c r="BE22" s="64">
        <f t="shared" si="8"/>
        <v>1</v>
      </c>
      <c r="BF22" s="64">
        <f t="shared" si="9"/>
        <v>1</v>
      </c>
      <c r="BG22" s="68">
        <f>(AZ22-BE22-BF22)/(AZ22+BA22)%</f>
        <v>98.71794871794872</v>
      </c>
      <c r="BH22" s="68">
        <f t="shared" si="10"/>
        <v>44.230769230769226</v>
      </c>
      <c r="BI22" s="64">
        <v>2</v>
      </c>
      <c r="BJ22" s="64">
        <v>1</v>
      </c>
      <c r="BK22" s="64">
        <v>10</v>
      </c>
    </row>
    <row r="23" spans="1:63" ht="15" customHeight="1">
      <c r="A23" s="147">
        <v>10</v>
      </c>
      <c r="B23" s="76" t="s">
        <v>8</v>
      </c>
      <c r="C23" s="18">
        <v>460</v>
      </c>
      <c r="D23" s="16">
        <v>12</v>
      </c>
      <c r="E23" s="16">
        <v>2</v>
      </c>
      <c r="F23" s="16"/>
      <c r="G23" s="16">
        <v>10</v>
      </c>
      <c r="H23" s="16"/>
      <c r="I23" s="16">
        <v>452</v>
      </c>
      <c r="J23" s="16">
        <v>12</v>
      </c>
      <c r="K23" s="8">
        <v>323</v>
      </c>
      <c r="L23" s="8">
        <v>129</v>
      </c>
      <c r="M23" s="8"/>
      <c r="N23" s="8">
        <v>39</v>
      </c>
      <c r="O23" s="8">
        <v>106</v>
      </c>
      <c r="P23" s="8">
        <v>21</v>
      </c>
      <c r="Q23" s="8"/>
      <c r="R23" s="8">
        <v>6</v>
      </c>
      <c r="S23" s="66">
        <v>98.1</v>
      </c>
      <c r="T23" s="69">
        <v>44.9</v>
      </c>
      <c r="U23" s="73" t="s">
        <v>8</v>
      </c>
      <c r="V23" s="64">
        <v>428</v>
      </c>
      <c r="W23" s="64">
        <v>19</v>
      </c>
      <c r="X23" s="64">
        <v>2</v>
      </c>
      <c r="Y23" s="64"/>
      <c r="Z23" s="64">
        <v>5</v>
      </c>
      <c r="AA23" s="64"/>
      <c r="AB23" s="64">
        <v>425</v>
      </c>
      <c r="AC23" s="64">
        <v>19</v>
      </c>
      <c r="AD23" s="64">
        <v>425</v>
      </c>
      <c r="AE23" s="64"/>
      <c r="AF23" s="64">
        <v>29</v>
      </c>
      <c r="AG23" s="64">
        <v>115</v>
      </c>
      <c r="AH23" s="64">
        <v>25</v>
      </c>
      <c r="AI23" s="64">
        <v>3</v>
      </c>
      <c r="AJ23" s="64">
        <v>15</v>
      </c>
      <c r="AK23" s="68">
        <v>95.8</v>
      </c>
      <c r="AL23" s="68">
        <v>33.9</v>
      </c>
      <c r="AM23" s="70" t="s">
        <v>8</v>
      </c>
      <c r="AN23" s="64">
        <v>70</v>
      </c>
      <c r="AO23" s="64"/>
      <c r="AP23" s="64">
        <v>3</v>
      </c>
      <c r="AQ23" s="64">
        <v>67</v>
      </c>
      <c r="AR23" s="64">
        <f t="shared" si="0"/>
        <v>958</v>
      </c>
      <c r="AS23" s="64">
        <v>31</v>
      </c>
      <c r="AT23" s="64">
        <f t="shared" si="1"/>
        <v>4</v>
      </c>
      <c r="AU23" s="64"/>
      <c r="AV23" s="64">
        <f t="shared" si="2"/>
        <v>18</v>
      </c>
      <c r="AW23" s="64"/>
      <c r="AX23" s="64">
        <f t="shared" si="3"/>
        <v>944</v>
      </c>
      <c r="AY23" s="64">
        <v>31</v>
      </c>
      <c r="AZ23" s="64">
        <f t="shared" si="4"/>
        <v>748</v>
      </c>
      <c r="BA23" s="64"/>
      <c r="BB23" s="64">
        <f t="shared" si="5"/>
        <v>68</v>
      </c>
      <c r="BC23" s="64">
        <f t="shared" si="6"/>
        <v>221</v>
      </c>
      <c r="BD23" s="64">
        <f t="shared" si="7"/>
        <v>46</v>
      </c>
      <c r="BE23" s="64">
        <f t="shared" si="8"/>
        <v>3</v>
      </c>
      <c r="BF23" s="64">
        <f t="shared" si="9"/>
        <v>21</v>
      </c>
      <c r="BG23" s="68">
        <f>(AZ23-BE23-BF23)/(AZ23+BA23)%</f>
        <v>96.79144385026737</v>
      </c>
      <c r="BH23" s="68">
        <f t="shared" si="10"/>
        <v>38.63636363636363</v>
      </c>
      <c r="BI23" s="64">
        <v>25</v>
      </c>
      <c r="BJ23" s="64">
        <v>21</v>
      </c>
      <c r="BK23" s="64">
        <v>13</v>
      </c>
    </row>
    <row r="24" spans="1:63" ht="15" customHeight="1">
      <c r="A24" s="11"/>
      <c r="B24" s="76" t="s">
        <v>38</v>
      </c>
      <c r="C24" s="14">
        <v>0</v>
      </c>
      <c r="D24" s="12"/>
      <c r="E24" s="12"/>
      <c r="F24" s="12"/>
      <c r="G24" s="12"/>
      <c r="H24" s="12"/>
      <c r="I24" s="12"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66">
        <v>0</v>
      </c>
      <c r="T24" s="78">
        <v>0</v>
      </c>
      <c r="U24" s="73" t="s">
        <v>38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79">
        <v>0</v>
      </c>
      <c r="AL24" s="79">
        <v>0</v>
      </c>
      <c r="AM24" s="70" t="s">
        <v>38</v>
      </c>
      <c r="AN24" s="65">
        <v>0</v>
      </c>
      <c r="AO24" s="65">
        <v>0</v>
      </c>
      <c r="AP24" s="65"/>
      <c r="AQ24" s="65">
        <v>0</v>
      </c>
      <c r="AR24" s="65">
        <v>0</v>
      </c>
      <c r="AS24" s="65"/>
      <c r="AT24" s="65">
        <f t="shared" si="1"/>
        <v>0</v>
      </c>
      <c r="AU24" s="65"/>
      <c r="AV24" s="65">
        <f t="shared" si="2"/>
        <v>0</v>
      </c>
      <c r="AW24" s="65"/>
      <c r="AX24" s="65">
        <f t="shared" si="3"/>
        <v>0</v>
      </c>
      <c r="AY24" s="65"/>
      <c r="AZ24" s="65">
        <f t="shared" si="4"/>
        <v>0</v>
      </c>
      <c r="BA24" s="65"/>
      <c r="BB24" s="65">
        <f t="shared" si="5"/>
        <v>0</v>
      </c>
      <c r="BC24" s="65">
        <f t="shared" si="6"/>
        <v>0</v>
      </c>
      <c r="BD24" s="65">
        <f t="shared" si="7"/>
        <v>0</v>
      </c>
      <c r="BE24" s="65">
        <f t="shared" si="8"/>
        <v>0</v>
      </c>
      <c r="BF24" s="65">
        <f t="shared" si="9"/>
        <v>0</v>
      </c>
      <c r="BG24" s="79">
        <v>0</v>
      </c>
      <c r="BH24" s="79">
        <v>0</v>
      </c>
      <c r="BI24" s="65"/>
      <c r="BJ24" s="65"/>
      <c r="BK24" s="65"/>
    </row>
    <row r="25" spans="1:63" ht="15.75">
      <c r="A25" s="147">
        <v>12</v>
      </c>
      <c r="B25" s="76" t="s">
        <v>9</v>
      </c>
      <c r="C25" s="18">
        <v>67</v>
      </c>
      <c r="D25" s="16"/>
      <c r="E25" s="16">
        <v>5</v>
      </c>
      <c r="F25" s="16"/>
      <c r="G25" s="16">
        <v>3</v>
      </c>
      <c r="H25" s="16"/>
      <c r="I25" s="16">
        <v>69</v>
      </c>
      <c r="J25" s="16"/>
      <c r="K25" s="8">
        <v>50</v>
      </c>
      <c r="L25" s="8">
        <v>19</v>
      </c>
      <c r="M25" s="8" t="s">
        <v>13</v>
      </c>
      <c r="N25" s="8">
        <v>2</v>
      </c>
      <c r="O25" s="8">
        <v>20</v>
      </c>
      <c r="P25" s="8"/>
      <c r="Q25" s="8"/>
      <c r="R25" s="8">
        <v>2</v>
      </c>
      <c r="S25" s="66">
        <v>96</v>
      </c>
      <c r="T25" s="69">
        <v>44</v>
      </c>
      <c r="U25" s="73" t="s">
        <v>9</v>
      </c>
      <c r="V25" s="64">
        <v>97</v>
      </c>
      <c r="W25" s="64"/>
      <c r="X25" s="64">
        <v>2</v>
      </c>
      <c r="Y25" s="64"/>
      <c r="Z25" s="64">
        <v>2</v>
      </c>
      <c r="AA25" s="64"/>
      <c r="AB25" s="64">
        <v>97</v>
      </c>
      <c r="AC25" s="64"/>
      <c r="AD25" s="64">
        <v>97</v>
      </c>
      <c r="AE25" s="64"/>
      <c r="AF25" s="64">
        <v>4</v>
      </c>
      <c r="AG25" s="64">
        <v>26</v>
      </c>
      <c r="AH25" s="64">
        <v>5</v>
      </c>
      <c r="AI25" s="64"/>
      <c r="AJ25" s="64"/>
      <c r="AK25" s="68">
        <v>100</v>
      </c>
      <c r="AL25" s="68">
        <v>31</v>
      </c>
      <c r="AM25" s="70" t="s">
        <v>9</v>
      </c>
      <c r="AN25" s="64">
        <v>18</v>
      </c>
      <c r="AO25" s="64"/>
      <c r="AP25" s="64"/>
      <c r="AQ25" s="64">
        <v>18</v>
      </c>
      <c r="AR25" s="64">
        <f t="shared" si="0"/>
        <v>182</v>
      </c>
      <c r="AS25" s="64"/>
      <c r="AT25" s="64">
        <f t="shared" si="1"/>
        <v>7</v>
      </c>
      <c r="AU25" s="64"/>
      <c r="AV25" s="64">
        <f t="shared" si="2"/>
        <v>5</v>
      </c>
      <c r="AW25" s="64"/>
      <c r="AX25" s="64">
        <f t="shared" si="3"/>
        <v>184</v>
      </c>
      <c r="AY25" s="64"/>
      <c r="AZ25" s="64">
        <f t="shared" si="4"/>
        <v>147</v>
      </c>
      <c r="BA25" s="64"/>
      <c r="BB25" s="64">
        <f t="shared" si="5"/>
        <v>6</v>
      </c>
      <c r="BC25" s="64">
        <f t="shared" si="6"/>
        <v>46</v>
      </c>
      <c r="BD25" s="64">
        <f t="shared" si="7"/>
        <v>5</v>
      </c>
      <c r="BE25" s="64">
        <f t="shared" si="8"/>
        <v>0</v>
      </c>
      <c r="BF25" s="64">
        <f t="shared" si="9"/>
        <v>2</v>
      </c>
      <c r="BG25" s="68">
        <f>(AZ25-BE25-BF25)/(AZ25+BA25)%</f>
        <v>98.63945578231292</v>
      </c>
      <c r="BH25" s="68">
        <f t="shared" si="10"/>
        <v>35.374149659863946</v>
      </c>
      <c r="BI25" s="64">
        <v>7</v>
      </c>
      <c r="BJ25" s="64">
        <v>6</v>
      </c>
      <c r="BK25" s="64">
        <v>18</v>
      </c>
    </row>
    <row r="26" spans="1:63" ht="15" customHeight="1">
      <c r="A26" s="6">
        <v>13</v>
      </c>
      <c r="B26" s="76" t="s">
        <v>10</v>
      </c>
      <c r="C26" s="18">
        <v>123</v>
      </c>
      <c r="D26" s="16">
        <v>26</v>
      </c>
      <c r="E26" s="16">
        <v>14</v>
      </c>
      <c r="F26" s="16">
        <v>3</v>
      </c>
      <c r="G26" s="16">
        <v>11</v>
      </c>
      <c r="H26" s="16">
        <v>1</v>
      </c>
      <c r="I26" s="16">
        <v>126</v>
      </c>
      <c r="J26" s="16">
        <v>28</v>
      </c>
      <c r="K26" s="8">
        <v>87</v>
      </c>
      <c r="L26" s="8">
        <v>39</v>
      </c>
      <c r="M26" s="8"/>
      <c r="N26" s="8">
        <v>7</v>
      </c>
      <c r="O26" s="8">
        <v>24</v>
      </c>
      <c r="P26" s="8">
        <v>9</v>
      </c>
      <c r="Q26" s="8">
        <v>1</v>
      </c>
      <c r="R26" s="8">
        <v>7</v>
      </c>
      <c r="S26" s="66">
        <v>93.7</v>
      </c>
      <c r="T26" s="69">
        <v>35.6</v>
      </c>
      <c r="U26" s="73" t="s">
        <v>10</v>
      </c>
      <c r="V26" s="64">
        <v>104</v>
      </c>
      <c r="W26" s="64">
        <v>11</v>
      </c>
      <c r="X26" s="64">
        <v>9</v>
      </c>
      <c r="Y26" s="64">
        <v>0</v>
      </c>
      <c r="Z26" s="64">
        <v>9</v>
      </c>
      <c r="AA26" s="64">
        <v>1</v>
      </c>
      <c r="AB26" s="64">
        <v>104</v>
      </c>
      <c r="AC26" s="64">
        <v>10</v>
      </c>
      <c r="AD26" s="64">
        <v>103</v>
      </c>
      <c r="AE26" s="64">
        <v>1</v>
      </c>
      <c r="AF26" s="64">
        <v>0</v>
      </c>
      <c r="AG26" s="64">
        <v>20</v>
      </c>
      <c r="AH26" s="64">
        <v>3</v>
      </c>
      <c r="AI26" s="64">
        <v>3</v>
      </c>
      <c r="AJ26" s="64">
        <v>9</v>
      </c>
      <c r="AK26" s="68">
        <v>88.5</v>
      </c>
      <c r="AL26" s="68">
        <v>19.4</v>
      </c>
      <c r="AM26" s="70" t="s">
        <v>10</v>
      </c>
      <c r="AN26" s="64">
        <v>0</v>
      </c>
      <c r="AO26" s="64"/>
      <c r="AP26" s="64"/>
      <c r="AQ26" s="64">
        <v>0</v>
      </c>
      <c r="AR26" s="64">
        <f t="shared" si="0"/>
        <v>227</v>
      </c>
      <c r="AS26" s="64">
        <v>37</v>
      </c>
      <c r="AT26" s="64">
        <f t="shared" si="1"/>
        <v>23</v>
      </c>
      <c r="AU26" s="64">
        <v>3</v>
      </c>
      <c r="AV26" s="64">
        <f t="shared" si="2"/>
        <v>20</v>
      </c>
      <c r="AW26" s="64">
        <v>2</v>
      </c>
      <c r="AX26" s="64">
        <f t="shared" si="3"/>
        <v>230</v>
      </c>
      <c r="AY26" s="64">
        <v>38</v>
      </c>
      <c r="AZ26" s="64">
        <f t="shared" si="4"/>
        <v>190</v>
      </c>
      <c r="BA26" s="64"/>
      <c r="BB26" s="64">
        <f t="shared" si="5"/>
        <v>7</v>
      </c>
      <c r="BC26" s="64">
        <f t="shared" si="6"/>
        <v>44</v>
      </c>
      <c r="BD26" s="64">
        <f t="shared" si="7"/>
        <v>12</v>
      </c>
      <c r="BE26" s="64">
        <f t="shared" si="8"/>
        <v>4</v>
      </c>
      <c r="BF26" s="64">
        <f t="shared" si="9"/>
        <v>16</v>
      </c>
      <c r="BG26" s="68">
        <f>(AZ26-BE26-BF26)/(AZ26+BA26)%</f>
        <v>89.47368421052632</v>
      </c>
      <c r="BH26" s="68">
        <f t="shared" si="10"/>
        <v>26.842105263157897</v>
      </c>
      <c r="BI26" s="64">
        <v>16</v>
      </c>
      <c r="BJ26" s="64">
        <v>16</v>
      </c>
      <c r="BK26" s="64">
        <v>33</v>
      </c>
    </row>
    <row r="27" spans="1:63" ht="26.25" customHeight="1">
      <c r="A27" s="124"/>
      <c r="B27" s="126" t="s">
        <v>11</v>
      </c>
      <c r="C27" s="42">
        <f>C10+C11+C12+C14+C15+C17+C18+C19+C20+C22+C23+C25+C26</f>
        <v>3429</v>
      </c>
      <c r="D27" s="43">
        <f aca="true" t="shared" si="11" ref="D27:R27">D10+D11+D12+D14+D15+D17+D18+D19+D20+D22+D23+D25+D26</f>
        <v>166</v>
      </c>
      <c r="E27" s="42">
        <f t="shared" si="11"/>
        <v>52</v>
      </c>
      <c r="F27" s="44">
        <f t="shared" si="11"/>
        <v>6</v>
      </c>
      <c r="G27" s="44">
        <f>SUM(G10:G26)</f>
        <v>51</v>
      </c>
      <c r="H27" s="44">
        <f>SUM(H10:H26)</f>
        <v>6</v>
      </c>
      <c r="I27" s="42">
        <f t="shared" si="11"/>
        <v>3431</v>
      </c>
      <c r="J27" s="45">
        <f t="shared" si="11"/>
        <v>166</v>
      </c>
      <c r="K27" s="42">
        <f t="shared" si="11"/>
        <v>2491</v>
      </c>
      <c r="L27" s="42">
        <f t="shared" si="11"/>
        <v>761</v>
      </c>
      <c r="M27" s="46">
        <v>4</v>
      </c>
      <c r="N27" s="127">
        <f t="shared" si="11"/>
        <v>201</v>
      </c>
      <c r="O27" s="127">
        <f t="shared" si="11"/>
        <v>890</v>
      </c>
      <c r="P27" s="42">
        <f t="shared" si="11"/>
        <v>115</v>
      </c>
      <c r="Q27" s="121">
        <f>SUM(Q10:Q26)</f>
        <v>18</v>
      </c>
      <c r="R27" s="44">
        <f t="shared" si="11"/>
        <v>69</v>
      </c>
      <c r="S27" s="114"/>
      <c r="T27" s="116">
        <v>44.46</v>
      </c>
      <c r="U27" s="109" t="s">
        <v>11</v>
      </c>
      <c r="V27" s="149">
        <f aca="true" t="shared" si="12" ref="V27:AJ27">V10+V11+V12+V14+V15+V17+V18+V19+V20+V22+V23+V25+V26</f>
        <v>3269</v>
      </c>
      <c r="W27" s="149">
        <f t="shared" si="12"/>
        <v>70</v>
      </c>
      <c r="X27" s="149">
        <f t="shared" si="12"/>
        <v>38</v>
      </c>
      <c r="Y27" s="149">
        <f t="shared" si="12"/>
        <v>0</v>
      </c>
      <c r="Z27" s="149">
        <f t="shared" si="12"/>
        <v>47</v>
      </c>
      <c r="AA27" s="149"/>
      <c r="AB27" s="149">
        <f t="shared" si="12"/>
        <v>3260</v>
      </c>
      <c r="AC27" s="149">
        <f t="shared" si="12"/>
        <v>69</v>
      </c>
      <c r="AD27" s="149">
        <f t="shared" si="12"/>
        <v>3258</v>
      </c>
      <c r="AE27" s="149">
        <f t="shared" si="12"/>
        <v>2</v>
      </c>
      <c r="AF27" s="149">
        <f t="shared" si="12"/>
        <v>124</v>
      </c>
      <c r="AG27" s="149">
        <f t="shared" si="12"/>
        <v>757</v>
      </c>
      <c r="AH27" s="149">
        <f t="shared" si="12"/>
        <v>157</v>
      </c>
      <c r="AI27" s="149">
        <f t="shared" si="12"/>
        <v>38</v>
      </c>
      <c r="AJ27" s="149">
        <f t="shared" si="12"/>
        <v>104</v>
      </c>
      <c r="AK27" s="150"/>
      <c r="AL27" s="150"/>
      <c r="AM27" s="101" t="s">
        <v>11</v>
      </c>
      <c r="AN27" s="149">
        <f aca="true" t="shared" si="13" ref="AN27:BF27">AN10+AN11+AN12+AN14+AN15+AN17+AN18+AN19+AN20+AN22+AN23+AN25+AN26</f>
        <v>426</v>
      </c>
      <c r="AO27" s="149">
        <f t="shared" si="13"/>
        <v>3</v>
      </c>
      <c r="AP27" s="149">
        <f t="shared" si="13"/>
        <v>4</v>
      </c>
      <c r="AQ27" s="149">
        <f t="shared" si="13"/>
        <v>425</v>
      </c>
      <c r="AR27" s="149">
        <f t="shared" si="13"/>
        <v>7124</v>
      </c>
      <c r="AS27" s="149">
        <f t="shared" si="13"/>
        <v>207</v>
      </c>
      <c r="AT27" s="149">
        <f t="shared" si="13"/>
        <v>93</v>
      </c>
      <c r="AU27" s="149">
        <f t="shared" si="13"/>
        <v>4</v>
      </c>
      <c r="AV27" s="149">
        <f t="shared" si="13"/>
        <v>101</v>
      </c>
      <c r="AW27" s="149">
        <f t="shared" si="13"/>
        <v>2</v>
      </c>
      <c r="AX27" s="149">
        <f t="shared" si="13"/>
        <v>7116</v>
      </c>
      <c r="AY27" s="149">
        <f t="shared" si="13"/>
        <v>209</v>
      </c>
      <c r="AZ27" s="149">
        <f t="shared" si="13"/>
        <v>5749</v>
      </c>
      <c r="BA27" s="149">
        <f t="shared" si="13"/>
        <v>15</v>
      </c>
      <c r="BB27" s="149">
        <f t="shared" si="13"/>
        <v>325</v>
      </c>
      <c r="BC27" s="149">
        <f t="shared" si="13"/>
        <v>1647</v>
      </c>
      <c r="BD27" s="149">
        <f t="shared" si="13"/>
        <v>272</v>
      </c>
      <c r="BE27" s="149">
        <f t="shared" si="13"/>
        <v>54</v>
      </c>
      <c r="BF27" s="149">
        <f t="shared" si="13"/>
        <v>173</v>
      </c>
      <c r="BG27" s="150"/>
      <c r="BH27" s="150"/>
      <c r="BI27" s="149">
        <f>SUM(BI10:BI26)</f>
        <v>132</v>
      </c>
      <c r="BJ27" s="149">
        <f>SUM(BJ10:BJ26)</f>
        <v>116</v>
      </c>
      <c r="BK27" s="64"/>
    </row>
    <row r="28" spans="1:63" ht="1.5" customHeight="1" thickBot="1">
      <c r="A28" s="125"/>
      <c r="B28" s="126"/>
      <c r="C28" s="47">
        <f>C11+C12+C14+C15+C17+C18+C19+C20+C22+C23+C25+C26+C27</f>
        <v>6534</v>
      </c>
      <c r="D28" s="43">
        <f aca="true" t="shared" si="14" ref="D28:R28">D11+D12+D13+D15+D16+D18+D19+D20+D21+D23+D24+D26+D27</f>
        <v>321</v>
      </c>
      <c r="E28" s="48">
        <f t="shared" si="14"/>
        <v>90</v>
      </c>
      <c r="F28" s="48">
        <f t="shared" si="14"/>
        <v>12</v>
      </c>
      <c r="G28" s="48" t="e">
        <f t="shared" si="14"/>
        <v>#VALUE!</v>
      </c>
      <c r="H28" s="48" t="e">
        <f t="shared" si="14"/>
        <v>#VALUE!</v>
      </c>
      <c r="I28" s="49">
        <f t="shared" si="14"/>
        <v>5789</v>
      </c>
      <c r="J28" s="49">
        <f t="shared" si="14"/>
        <v>321</v>
      </c>
      <c r="K28" s="50">
        <f t="shared" si="14"/>
        <v>4202</v>
      </c>
      <c r="L28" s="50">
        <f t="shared" si="14"/>
        <v>1228</v>
      </c>
      <c r="M28" s="51">
        <f t="shared" si="14"/>
        <v>7</v>
      </c>
      <c r="N28" s="122">
        <f t="shared" si="14"/>
        <v>325</v>
      </c>
      <c r="O28" s="122">
        <f t="shared" si="14"/>
        <v>1452</v>
      </c>
      <c r="P28" s="34">
        <f t="shared" si="14"/>
        <v>191</v>
      </c>
      <c r="Q28" s="122"/>
      <c r="R28" s="52">
        <f t="shared" si="14"/>
        <v>127</v>
      </c>
      <c r="S28" s="115"/>
      <c r="T28" s="117"/>
      <c r="U28" s="10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01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64"/>
    </row>
    <row r="29" spans="1:63" ht="18" customHeight="1" thickBot="1">
      <c r="A29" s="53"/>
      <c r="B29" s="72" t="s">
        <v>38</v>
      </c>
      <c r="C29" s="54">
        <f>C13+C16+C21+C24</f>
        <v>10</v>
      </c>
      <c r="D29" s="55">
        <f aca="true" t="shared" si="15" ref="D29:R29">D13+D16+D21+D24</f>
        <v>0</v>
      </c>
      <c r="E29" s="56">
        <f t="shared" si="15"/>
        <v>1</v>
      </c>
      <c r="F29" s="56">
        <f t="shared" si="15"/>
        <v>0</v>
      </c>
      <c r="G29" s="56">
        <f t="shared" si="15"/>
        <v>1</v>
      </c>
      <c r="H29" s="56">
        <f t="shared" si="15"/>
        <v>0</v>
      </c>
      <c r="I29" s="57">
        <f t="shared" si="15"/>
        <v>10</v>
      </c>
      <c r="J29" s="58">
        <f t="shared" si="15"/>
        <v>0</v>
      </c>
      <c r="K29" s="59">
        <f t="shared" si="15"/>
        <v>8</v>
      </c>
      <c r="L29" s="59">
        <f t="shared" si="15"/>
        <v>0</v>
      </c>
      <c r="M29" s="60">
        <f t="shared" si="15"/>
        <v>0</v>
      </c>
      <c r="N29" s="61">
        <f t="shared" si="15"/>
        <v>0</v>
      </c>
      <c r="O29" s="61">
        <f t="shared" si="15"/>
        <v>0</v>
      </c>
      <c r="P29" s="61">
        <f t="shared" si="15"/>
        <v>8</v>
      </c>
      <c r="Q29" s="61">
        <f t="shared" si="15"/>
        <v>0</v>
      </c>
      <c r="R29" s="62">
        <f t="shared" si="15"/>
        <v>0</v>
      </c>
      <c r="S29" s="61"/>
      <c r="T29" s="59"/>
      <c r="U29" s="75" t="s">
        <v>38</v>
      </c>
      <c r="V29" s="65">
        <f aca="true" t="shared" si="16" ref="V29:AJ29">V13+V16+V21+V24</f>
        <v>46</v>
      </c>
      <c r="W29" s="65">
        <f t="shared" si="16"/>
        <v>0</v>
      </c>
      <c r="X29" s="65">
        <f t="shared" si="16"/>
        <v>1</v>
      </c>
      <c r="Y29" s="65">
        <f t="shared" si="16"/>
        <v>0</v>
      </c>
      <c r="Z29" s="65">
        <f t="shared" si="16"/>
        <v>5</v>
      </c>
      <c r="AA29" s="65">
        <f t="shared" si="16"/>
        <v>0</v>
      </c>
      <c r="AB29" s="65">
        <f t="shared" si="16"/>
        <v>42</v>
      </c>
      <c r="AC29" s="65">
        <f t="shared" si="16"/>
        <v>0</v>
      </c>
      <c r="AD29" s="65">
        <f t="shared" si="16"/>
        <v>38</v>
      </c>
      <c r="AE29" s="65">
        <f t="shared" si="16"/>
        <v>4</v>
      </c>
      <c r="AF29" s="65">
        <f t="shared" si="16"/>
        <v>0</v>
      </c>
      <c r="AG29" s="65">
        <f t="shared" si="16"/>
        <v>0</v>
      </c>
      <c r="AH29" s="65">
        <f t="shared" si="16"/>
        <v>0</v>
      </c>
      <c r="AI29" s="65">
        <f t="shared" si="16"/>
        <v>0</v>
      </c>
      <c r="AJ29" s="65">
        <f t="shared" si="16"/>
        <v>23</v>
      </c>
      <c r="AK29" s="65"/>
      <c r="AL29" s="65"/>
      <c r="AM29" s="72" t="s">
        <v>38</v>
      </c>
      <c r="AN29" s="65">
        <f aca="true" t="shared" si="17" ref="AN29:BF29">AN13+AN16+AN21+AN24</f>
        <v>22</v>
      </c>
      <c r="AO29" s="65">
        <f t="shared" si="17"/>
        <v>1</v>
      </c>
      <c r="AP29" s="65">
        <f t="shared" si="17"/>
        <v>0</v>
      </c>
      <c r="AQ29" s="65">
        <f t="shared" si="17"/>
        <v>25</v>
      </c>
      <c r="AR29" s="65">
        <f t="shared" si="17"/>
        <v>69</v>
      </c>
      <c r="AS29" s="65">
        <f t="shared" si="17"/>
        <v>0</v>
      </c>
      <c r="AT29" s="65">
        <f t="shared" si="17"/>
        <v>2</v>
      </c>
      <c r="AU29" s="65">
        <f t="shared" si="17"/>
        <v>0</v>
      </c>
      <c r="AV29" s="65">
        <f t="shared" si="17"/>
        <v>5</v>
      </c>
      <c r="AW29" s="65">
        <f t="shared" si="17"/>
        <v>0</v>
      </c>
      <c r="AX29" s="65">
        <f t="shared" si="17"/>
        <v>66</v>
      </c>
      <c r="AY29" s="65">
        <f t="shared" si="17"/>
        <v>0</v>
      </c>
      <c r="AZ29" s="65">
        <f t="shared" si="17"/>
        <v>46</v>
      </c>
      <c r="BA29" s="65">
        <f t="shared" si="17"/>
        <v>4</v>
      </c>
      <c r="BB29" s="65">
        <f t="shared" si="17"/>
        <v>0</v>
      </c>
      <c r="BC29" s="65">
        <f t="shared" si="17"/>
        <v>0</v>
      </c>
      <c r="BD29" s="65">
        <f t="shared" si="17"/>
        <v>8</v>
      </c>
      <c r="BE29" s="65">
        <f t="shared" si="17"/>
        <v>1</v>
      </c>
      <c r="BF29" s="65">
        <f t="shared" si="17"/>
        <v>18</v>
      </c>
      <c r="BG29" s="65"/>
      <c r="BH29" s="65"/>
      <c r="BI29" s="65"/>
      <c r="BJ29" s="65"/>
      <c r="BK29" s="65"/>
    </row>
    <row r="30" spans="1:63" ht="15.75" customHeight="1">
      <c r="A30" s="130">
        <v>14</v>
      </c>
      <c r="B30" s="132" t="s">
        <v>12</v>
      </c>
      <c r="C30" s="35"/>
      <c r="D30" s="123"/>
      <c r="E30" s="123"/>
      <c r="F30" s="36"/>
      <c r="G30" s="36"/>
      <c r="H30" s="123"/>
      <c r="I30" s="128"/>
      <c r="J30" s="37"/>
      <c r="K30" s="118"/>
      <c r="L30" s="38"/>
      <c r="M30" s="118"/>
      <c r="N30" s="118"/>
      <c r="O30" s="118"/>
      <c r="P30" s="38"/>
      <c r="Q30" s="118">
        <f>SUM(Q10:Q26)</f>
        <v>18</v>
      </c>
      <c r="R30" s="118"/>
      <c r="S30" s="110"/>
      <c r="T30" s="112"/>
      <c r="U30" s="86" t="s">
        <v>12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88" t="s">
        <v>12</v>
      </c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</row>
    <row r="31" spans="1:63" ht="16.5" thickBot="1">
      <c r="A31" s="131"/>
      <c r="B31" s="133"/>
      <c r="C31" s="39"/>
      <c r="D31" s="119"/>
      <c r="E31" s="119"/>
      <c r="F31" s="40"/>
      <c r="G31" s="40"/>
      <c r="H31" s="119"/>
      <c r="I31" s="129"/>
      <c r="J31" s="41"/>
      <c r="K31" s="119"/>
      <c r="L31" s="40"/>
      <c r="M31" s="119"/>
      <c r="N31" s="119"/>
      <c r="O31" s="119"/>
      <c r="P31" s="40"/>
      <c r="Q31" s="119"/>
      <c r="R31" s="119"/>
      <c r="S31" s="111"/>
      <c r="T31" s="113"/>
      <c r="U31" s="87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88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</row>
    <row r="34" spans="2:21" ht="15">
      <c r="B34" s="148" t="s">
        <v>63</v>
      </c>
      <c r="C34" s="148" t="s">
        <v>38</v>
      </c>
      <c r="D34" s="148">
        <v>2</v>
      </c>
      <c r="E34" s="148"/>
      <c r="F34" s="148"/>
      <c r="G34" s="148"/>
      <c r="H34" s="148">
        <v>2</v>
      </c>
      <c r="I34" s="148"/>
      <c r="J34" s="148">
        <v>0</v>
      </c>
      <c r="K34" s="148"/>
      <c r="L34" s="148" t="s">
        <v>64</v>
      </c>
      <c r="M34" s="148"/>
      <c r="N34" s="148"/>
      <c r="O34" s="148"/>
      <c r="P34" s="148"/>
      <c r="Q34" s="148"/>
      <c r="R34" s="148"/>
      <c r="S34" s="148"/>
      <c r="T34" s="148"/>
      <c r="U34" s="148"/>
    </row>
  </sheetData>
  <sheetProtection/>
  <mergeCells count="64">
    <mergeCell ref="G8:H8"/>
    <mergeCell ref="T5:T6"/>
    <mergeCell ref="A5:S5"/>
    <mergeCell ref="A30:A31"/>
    <mergeCell ref="B30:B31"/>
    <mergeCell ref="D30:D31"/>
    <mergeCell ref="D8:D9"/>
    <mergeCell ref="M1:T2"/>
    <mergeCell ref="A3:N3"/>
    <mergeCell ref="A8:A9"/>
    <mergeCell ref="B8:B9"/>
    <mergeCell ref="C8:C9"/>
    <mergeCell ref="E8:F8"/>
    <mergeCell ref="I8:J8"/>
    <mergeCell ref="L8:M8"/>
    <mergeCell ref="Q27:Q28"/>
    <mergeCell ref="E30:E31"/>
    <mergeCell ref="H30:H31"/>
    <mergeCell ref="A27:A28"/>
    <mergeCell ref="B27:B28"/>
    <mergeCell ref="N27:N28"/>
    <mergeCell ref="O27:O28"/>
    <mergeCell ref="I30:I31"/>
    <mergeCell ref="O30:O31"/>
    <mergeCell ref="Q30:Q31"/>
    <mergeCell ref="R30:R31"/>
    <mergeCell ref="K30:K31"/>
    <mergeCell ref="M30:M31"/>
    <mergeCell ref="N30:N31"/>
    <mergeCell ref="U8:U9"/>
    <mergeCell ref="V8:V9"/>
    <mergeCell ref="W8:W9"/>
    <mergeCell ref="U27:U28"/>
    <mergeCell ref="S30:S31"/>
    <mergeCell ref="T30:T31"/>
    <mergeCell ref="S27:S28"/>
    <mergeCell ref="T27:T28"/>
    <mergeCell ref="BA8:BA9"/>
    <mergeCell ref="AM8:AM9"/>
    <mergeCell ref="AN8:AN9"/>
    <mergeCell ref="AM27:AM28"/>
    <mergeCell ref="X8:Y8"/>
    <mergeCell ref="Z8:AA8"/>
    <mergeCell ref="AB8:AC8"/>
    <mergeCell ref="BC8:BC9"/>
    <mergeCell ref="BD8:BD9"/>
    <mergeCell ref="BE8:BE9"/>
    <mergeCell ref="BF8:BF9"/>
    <mergeCell ref="BG8:BG9"/>
    <mergeCell ref="AR8:AS8"/>
    <mergeCell ref="AT8:AU8"/>
    <mergeCell ref="AV8:AW8"/>
    <mergeCell ref="AX8:AY8"/>
    <mergeCell ref="AZ8:AZ9"/>
    <mergeCell ref="BH8:BH9"/>
    <mergeCell ref="BI8:BI9"/>
    <mergeCell ref="BJ8:BJ9"/>
    <mergeCell ref="A7:T7"/>
    <mergeCell ref="U30:U31"/>
    <mergeCell ref="AM30:AM31"/>
    <mergeCell ref="U7:AL7"/>
    <mergeCell ref="AM7:AQ7"/>
    <mergeCell ref="AR7:BK7"/>
    <mergeCell ref="BB8:BB9"/>
  </mergeCells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Админ</cp:lastModifiedBy>
  <cp:lastPrinted>2018-07-13T10:17:42Z</cp:lastPrinted>
  <dcterms:created xsi:type="dcterms:W3CDTF">2013-06-27T04:06:07Z</dcterms:created>
  <dcterms:modified xsi:type="dcterms:W3CDTF">2020-05-15T09:38:29Z</dcterms:modified>
  <cp:category/>
  <cp:version/>
  <cp:contentType/>
  <cp:contentStatus/>
</cp:coreProperties>
</file>